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785" documentId="120_S{2AC9BD13-BADA-5192-A53E-5A8FF88502F6}" xr6:coauthVersionLast="47" xr6:coauthVersionMax="47" xr10:uidLastSave="{7388DED0-2E47-47A4-8F1F-153380F1E9BD}"/>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27" i="1"/>
  <c r="G27" i="1"/>
  <c r="I27" i="1"/>
  <c r="J27" i="1"/>
  <c r="L27" i="1"/>
  <c r="B28" i="1"/>
  <c r="G28" i="1"/>
  <c r="I28" i="1"/>
  <c r="J28" i="1"/>
  <c r="L28" i="1"/>
  <c r="B29" i="1"/>
  <c r="G29" i="1"/>
  <c r="I29" i="1"/>
  <c r="J29" i="1"/>
  <c r="L2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G2" i="5"/>
  <c r="L3" i="1"/>
  <c r="L4" i="1"/>
  <c r="L5" i="1"/>
  <c r="L6" i="1"/>
  <c r="L7" i="1"/>
  <c r="L8" i="1"/>
  <c r="L9" i="1"/>
  <c r="L10" i="1"/>
  <c r="L11" i="1"/>
  <c r="L12" i="1"/>
  <c r="L13" i="1"/>
  <c r="L14" i="1"/>
  <c r="L15" i="1"/>
  <c r="L16" i="1"/>
  <c r="L17" i="1"/>
  <c r="L18" i="1"/>
  <c r="L19" i="1"/>
  <c r="L20" i="1"/>
  <c r="L21" i="1"/>
  <c r="L22" i="1"/>
  <c r="L23" i="1"/>
  <c r="L24" i="1"/>
  <c r="L25" i="1"/>
  <c r="L26" i="1"/>
  <c r="J3" i="1"/>
  <c r="J4" i="1"/>
  <c r="J5" i="1"/>
  <c r="J6" i="1"/>
  <c r="J7" i="1"/>
  <c r="J8" i="1"/>
  <c r="J9" i="1"/>
  <c r="J10" i="1"/>
  <c r="J11" i="1"/>
  <c r="J12" i="1"/>
  <c r="J13" i="1"/>
  <c r="J14" i="1"/>
  <c r="J15" i="1"/>
  <c r="J16" i="1"/>
  <c r="J17" i="1"/>
  <c r="J18" i="1"/>
  <c r="J19" i="1"/>
  <c r="J20" i="1"/>
  <c r="J21" i="1"/>
  <c r="J22" i="1"/>
  <c r="J23" i="1"/>
  <c r="J24" i="1"/>
  <c r="J25" i="1"/>
  <c r="J26" i="1"/>
  <c r="I3" i="1"/>
  <c r="I4" i="1"/>
  <c r="I5" i="1"/>
  <c r="I6" i="1"/>
  <c r="I7" i="1"/>
  <c r="I8" i="1"/>
  <c r="I9" i="1"/>
  <c r="I10" i="1"/>
  <c r="I11" i="1"/>
  <c r="I12" i="1"/>
  <c r="I13" i="1"/>
  <c r="I14" i="1"/>
  <c r="I15" i="1"/>
  <c r="I16" i="1"/>
  <c r="I17" i="1"/>
  <c r="I18" i="1"/>
  <c r="I19" i="1"/>
  <c r="I20" i="1"/>
  <c r="I21" i="1"/>
  <c r="I22" i="1"/>
  <c r="I23" i="1"/>
  <c r="I24" i="1"/>
  <c r="I25" i="1"/>
  <c r="I26" i="1"/>
  <c r="G3" i="1"/>
  <c r="G4" i="1"/>
  <c r="G5" i="1"/>
  <c r="G6" i="1"/>
  <c r="G7" i="1"/>
  <c r="G8" i="1"/>
  <c r="G9" i="1"/>
  <c r="G10" i="1"/>
  <c r="G11" i="1"/>
  <c r="G12" i="1"/>
  <c r="G13" i="1"/>
  <c r="G14" i="1"/>
  <c r="G15" i="1"/>
  <c r="G16" i="1"/>
  <c r="G17" i="1"/>
  <c r="G18" i="1"/>
  <c r="G19" i="1"/>
  <c r="G20" i="1"/>
  <c r="G21" i="1"/>
  <c r="G22" i="1"/>
  <c r="G23" i="1"/>
  <c r="G24" i="1"/>
  <c r="G25" i="1"/>
  <c r="G26" i="1"/>
  <c r="B3" i="1"/>
  <c r="B4" i="1"/>
  <c r="B5" i="1"/>
  <c r="B6" i="1"/>
  <c r="B7" i="1"/>
  <c r="B8" i="1"/>
  <c r="B9" i="1"/>
  <c r="B10" i="1"/>
  <c r="B11" i="1"/>
  <c r="B12" i="1"/>
  <c r="B13" i="1"/>
  <c r="B14" i="1"/>
  <c r="B15" i="1"/>
  <c r="B16" i="1"/>
  <c r="B17" i="1"/>
  <c r="B18" i="1"/>
  <c r="B19" i="1"/>
  <c r="B20" i="1"/>
  <c r="B21" i="1"/>
  <c r="B22" i="1"/>
  <c r="B23" i="1"/>
  <c r="B24" i="1"/>
  <c r="B25" i="1"/>
  <c r="B26"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<sst xmlns="http://schemas.openxmlformats.org/spreadsheetml/2006/main" count="180281" uniqueCount="39123">
  <si>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</si>
  <si>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</si>
  <si>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</si>
  <si>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</si>
  <si>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</si>
  <si>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</si>
  <si>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</si>
  <si>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</si>
  <si>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</si>
  <si>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</si>
  <si>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</si>
  <si>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</si>
  <si>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</si>
  <si>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</si>
  <si>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</si>
  <si>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</si>
  <si>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</si>
  <si>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</si>
  <si>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</si>
  <si>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</si>
  <si>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</si>
  <si>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</si>
  <si>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</si>
  <si>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</si>
  <si>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</si>
  <si>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</si>
  <si>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</si>
  <si>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</si>
  <si>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</si>
  <si>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</si>
  <si>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</si>
  <si>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</si>
  <si>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</si>
  <si>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</si>
  <si>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</si>
  <si>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</si>
  <si>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</si>
  <si>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</si>
  <si>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</si>
  <si>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</si>
  <si>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</si>
  <si>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</si>
  <si>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</si>
  <si>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</si>
  <si>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</si>
  <si>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</si>
  <si>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</si>
  <si>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</si>
  <si>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</si>
  <si>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</si>
  <si>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</si>
  <si>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</si>
  <si>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</si>
  <si>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</si>
  <si>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</si>
  <si>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</si>
  <si>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</si>
  <si>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</si>
  <si>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</si>
  <si>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</si>
  <si>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</si>
  <si>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</si>
  <si>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</si>
  <si>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</si>
  <si>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</si>
  <si>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</si>
  <si>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</si>
  <si>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</si>
  <si>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</si>
  <si>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</si>
  <si>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</si>
  <si>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</si>
  <si>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</si>
  <si>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</si>
  <si>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</si>
  <si>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</si>
  <si>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</si>
  <si>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</si>
  <si>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</si>
  <si>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</si>
  <si>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</si>
  <si>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</si>
  <si>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</si>
  <si>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</si>
  <si>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</si>
  <si>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</si>
  <si>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</si>
  <si>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</si>
  <si>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</si>
  <si>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</si>
  <si>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</si>
  <si>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</si>
  <si>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</si>
  <si>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</si>
  <si>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</si>
  <si>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</si>
  <si>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</si>
  <si>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</si>
  <si>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</si>
  <si>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</si>
  <si>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</si>
  <si>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</si>
  <si>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</si>
  <si>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</si>
  <si>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</si>
  <si>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</si>
  <si>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</si>
  <si>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</si>
  <si>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</si>
  <si>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</si>
  <si>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</si>
  <si>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</si>
  <si>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</si>
  <si>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</si>
  <si>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</si>
  <si>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</si>
  <si>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</si>
  <si>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</si>
  <si>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</si>
  <si>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</si>
  <si>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</si>
  <si>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</si>
  <si>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</si>
  <si>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</si>
  <si>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</si>
  <si>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</si>
  <si>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</si>
  <si>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</si>
  <si>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</si>
  <si>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</si>
  <si>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</si>
  <si>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</si>
  <si>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</si>
  <si>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</si>
  <si>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</si>
  <si>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</si>
  <si>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</si>
  <si>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</si>
  <si>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</si>
  <si>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</si>
  <si>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</si>
  <si>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</si>
  <si>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</si>
  <si>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</si>
  <si>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</si>
  <si>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</si>
  <si>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</si>
  <si>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</si>
  <si>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</si>
  <si>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</si>
  <si>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</si>
  <si>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</si>
  <si>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</si>
  <si>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</si>
  <si>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</si>
  <si>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</si>
  <si>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</si>
  <si>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</si>
  <si>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</si>
  <si>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</si>
  <si>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</si>
  <si>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</si>
  <si>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</si>
  <si>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</si>
  <si>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</si>
  <si>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</si>
  <si>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</si>
  <si>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</si>
  <si>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</si>
  <si>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</si>
  <si>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</si>
  <si>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</si>
  <si>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</si>
  <si>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</si>
  <si>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</si>
  <si>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</si>
  <si>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</si>
  <si>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</si>
  <si>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</si>
  <si>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</si>
  <si>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</si>
  <si>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</si>
  <si>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</si>
  <si>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</si>
  <si>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</si>
  <si>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</si>
  <si>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</si>
  <si>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</si>
  <si>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</si>
  <si>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</si>
  <si>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</si>
  <si>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</si>
  <si>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</si>
  <si>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</si>
  <si>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</si>
  <si>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</si>
  <si>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</si>
  <si>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</si>
  <si>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</si>
  <si>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</si>
  <si>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</si>
  <si>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</si>
  <si>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</si>
  <si>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</si>
  <si>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</si>
  <si>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</si>
  <si>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</si>
  <si>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</si>
  <si>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</si>
  <si>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</si>
  <si>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</si>
  <si>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</si>
  <si>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</si>
  <si>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</si>
  <si>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</si>
  <si>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</si>
  <si>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</si>
  <si>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</si>
  <si>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</si>
  <si>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</si>
  <si>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</si>
  <si>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</si>
  <si>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</si>
  <si>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</si>
  <si>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</si>
  <si>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</si>
  <si>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</si>
  <si>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</si>
  <si>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</si>
  <si>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</si>
  <si>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</si>
  <si>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</si>
  <si>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</si>
  <si>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</si>
  <si>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</si>
  <si>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</si>
  <si>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</si>
  <si>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</si>
  <si>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</si>
  <si>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</si>
  <si>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</si>
  <si>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</si>
  <si>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</si>
  <si>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</si>
  <si>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</si>
  <si>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</si>
  <si>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</si>
  <si>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</si>
  <si>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</si>
  <si>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</si>
  <si>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</si>
  <si>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</si>
  <si>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</si>
  <si>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</si>
  <si>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</si>
  <si>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</si>
  <si>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</si>
  <si>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</si>
  <si>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</si>
  <si>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</si>
  <si>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</si>
  <si>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</si>
  <si>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</si>
  <si>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</si>
  <si>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</si>
  <si>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</si>
  <si>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</si>
  <si>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</si>
  <si>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</si>
  <si>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</si>
  <si>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</si>
  <si>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</si>
  <si>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</si>
  <si>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</si>
  <si>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</si>
  <si>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</si>
  <si>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</si>
  <si>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</si>
  <si>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</si>
  <si>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</si>
  <si>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</si>
  <si>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</si>
  <si>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</si>
  <si>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</si>
  <si>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</si>
  <si>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</si>
  <si>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</si>
  <si>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</si>
  <si>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</si>
  <si>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</si>
  <si>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</si>
  <si>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</si>
  <si>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</si>
  <si>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</si>
  <si>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</si>
  <si>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</si>
  <si>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</si>
  <si>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</si>
  <si>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</si>
  <si>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</si>
  <si>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</si>
  <si>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</si>
  <si>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</si>
  <si>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</si>
  <si>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</si>
  <si>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</si>
  <si>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</si>
  <si>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</si>
  <si>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</si>
  <si>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</si>
  <si>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</si>
  <si>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</si>
  <si>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</si>
  <si>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</si>
  <si>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</si>
  <si>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</si>
  <si>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</si>
  <si>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</si>
  <si>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</si>
  <si>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</si>
  <si>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</si>
  <si>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</si>
  <si>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</si>
  <si>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</si>
  <si>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</si>
  <si>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</si>
  <si>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</si>
  <si>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</si>
  <si>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</si>
  <si>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</si>
  <si>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</si>
  <si>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</si>
  <si>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</si>
  <si>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</si>
  <si>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</si>
  <si>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</si>
  <si>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</si>
  <si>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</si>
  <si>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</si>
  <si>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</si>
  <si>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</si>
  <si>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</si>
  <si>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</si>
  <si>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</si>
  <si>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</si>
  <si>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</si>
  <si>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</si>
  <si>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</si>
  <si>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</si>
  <si>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</si>
  <si>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</si>
  <si>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</si>
  <si>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</si>
  <si>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</si>
  <si>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</si>
  <si>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</si>
  <si>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</si>
  <si>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</si>
  <si>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</si>
  <si>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</si>
  <si>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</si>
  <si>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</si>
  <si>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</si>
  <si>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</si>
  <si>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</si>
  <si>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</si>
  <si>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</si>
  <si>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</si>
  <si>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</si>
  <si>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</si>
  <si>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</si>
  <si>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</si>
  <si>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</si>
  <si>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</si>
  <si>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</si>
  <si>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</si>
  <si>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</si>
  <si>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</si>
  <si>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</si>
  <si>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</si>
  <si>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</si>
  <si>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</si>
  <si>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</si>
  <si>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</si>
  <si>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</si>
  <si>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</si>
  <si>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</si>
  <si>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</si>
  <si>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</si>
  <si>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</si>
  <si>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</si>
  <si>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</si>
  <si>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</si>
  <si>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</si>
  <si>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</si>
  <si>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</si>
  <si>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</si>
  <si>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</si>
  <si>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</si>
  <si>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</si>
  <si>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</si>
  <si>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</si>
  <si>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</si>
  <si>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</si>
  <si>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</si>
  <si>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</si>
  <si>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</si>
  <si>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</si>
  <si>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</si>
  <si>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</si>
  <si>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</si>
  <si>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</si>
  <si>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</si>
  <si>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</si>
  <si>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</si>
  <si>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</si>
  <si>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</si>
  <si>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</si>
  <si>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</si>
  <si>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</si>
  <si>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</si>
  <si>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</si>
  <si>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</si>
  <si>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</si>
  <si>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</si>
  <si>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</si>
  <si>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</si>
  <si>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</si>
  <si>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</si>
  <si>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</si>
  <si>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</si>
  <si>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</si>
  <si>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</si>
  <si>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</si>
  <si>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</si>
  <si>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</si>
  <si>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</si>
  <si>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</si>
  <si>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</si>
  <si>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</si>
  <si>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</si>
  <si>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</si>
  <si>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</si>
  <si>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</si>
  <si>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</si>
  <si>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</si>
  <si>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</si>
  <si>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</si>
  <si>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</si>
  <si>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</si>
  <si>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</si>
  <si>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</si>
  <si>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</si>
  <si>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</si>
  <si>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</si>
  <si>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</si>
  <si>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</si>
  <si>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</si>
  <si>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</si>
  <si>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</si>
  <si>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</si>
  <si>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</si>
  <si>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</si>
  <si>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</si>
  <si>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</si>
  <si>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</si>
  <si>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</si>
  <si>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</si>
  <si>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</si>
  <si>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</si>
  <si>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</si>
  <si>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</si>
  <si>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</si>
  <si>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</si>
  <si>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</si>
  <si>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</si>
  <si>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</si>
  <si>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</si>
  <si>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</si>
  <si>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</si>
  <si>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</si>
  <si>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</si>
  <si>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</si>
  <si>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</si>
  <si>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</si>
  <si>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</si>
  <si>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</si>
  <si>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</si>
  <si>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</si>
  <si>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</si>
  <si>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</si>
  <si>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</si>
  <si>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</si>
  <si>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</si>
  <si>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</si>
  <si>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</si>
  <si>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</si>
  <si>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</si>
  <si>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</si>
  <si>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</si>
  <si>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</si>
  <si>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</si>
  <si>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</si>
  <si>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</si>
  <si>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</si>
  <si>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</si>
  <si>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</si>
  <si>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</si>
  <si>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</si>
  <si>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</si>
  <si>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</si>
  <si>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</si>
  <si>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</si>
  <si>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</si>
  <si>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</si>
  <si>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</si>
  <si>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</si>
  <si>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</si>
  <si>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</si>
  <si>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</si>
  <si>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</si>
  <si>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</si>
  <si>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</si>
  <si>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</si>
  <si>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</si>
  <si>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</si>
  <si>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</si>
  <si>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</si>
  <si>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</si>
  <si>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</si>
  <si>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</si>
  <si>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</si>
  <si>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</si>
  <si>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</si>
  <si>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</si>
  <si>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</si>
  <si>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</si>
  <si>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</si>
  <si>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</si>
  <si>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</si>
  <si>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</si>
  <si>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</si>
  <si>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</si>
  <si>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</si>
  <si>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</si>
  <si>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</si>
  <si>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</si>
  <si>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</si>
  <si>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</si>
  <si>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</si>
  <si>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</si>
  <si>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</si>
  <si>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</si>
  <si>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</si>
  <si>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</si>
  <si>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</si>
  <si>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</si>
  <si>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</si>
  <si>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</si>
  <si>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</si>
  <si>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</si>
  <si>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</si>
  <si>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</si>
  <si>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</si>
  <si>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</si>
  <si>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</si>
  <si>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</si>
  <si>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</si>
  <si>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</si>
  <si>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</si>
  <si>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</si>
  <si>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</si>
  <si>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</si>
  <si>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</si>
  <si>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</si>
  <si>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</si>
  <si>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</si>
  <si>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</si>
  <si>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</si>
  <si>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</si>
  <si>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</si>
  <si>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</si>
  <si>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</si>
  <si>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</si>
  <si>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</si>
  <si>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</si>
  <si>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</si>
  <si>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</si>
  <si>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</si>
  <si>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</si>
  <si>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</si>
  <si>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</si>
  <si>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</si>
  <si>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</si>
  <si>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</si>
  <si>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</si>
  <si>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</si>
  <si>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</si>
  <si>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</si>
  <si>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</si>
  <si>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</si>
  <si>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</si>
  <si>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</si>
  <si>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</si>
  <si>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</si>
  <si>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</si>
  <si>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</si>
  <si>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</si>
  <si>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</si>
  <si>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</si>
  <si>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</si>
  <si>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</si>
  <si>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</si>
  <si>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</si>
  <si>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</si>
  <si>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</si>
  <si>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</si>
  <si>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</si>
  <si>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</si>
  <si>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</si>
  <si>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</si>
  <si>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</si>
  <si>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</si>
  <si>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</si>
  <si>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</si>
  <si>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</si>
  <si>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</si>
  <si>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</si>
  <si>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</si>
  <si>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</si>
  <si>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</si>
  <si>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</si>
  <si>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</si>
  <si>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</si>
  <si>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</si>
  <si>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</si>
  <si>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</si>
  <si>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</si>
  <si>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</si>
  <si>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</si>
  <si>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</si>
  <si>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</si>
  <si>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</si>
  <si>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</si>
  <si>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</si>
  <si>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</si>
  <si>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</si>
  <si>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</si>
  <si>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</si>
  <si>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</si>
  <si>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</si>
  <si>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</si>
  <si>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</si>
  <si>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</si>
  <si>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</si>
  <si>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</si>
  <si>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</si>
  <si>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</si>
  <si>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</si>
  <si>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</si>
  <si>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</si>
  <si>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</si>
  <si>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</si>
  <si>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</si>
  <si>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</si>
  <si>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</si>
  <si>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</si>
  <si>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</si>
  <si>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</si>
  <si>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</si>
  <si>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</si>
  <si>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</si>
  <si>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</si>
  <si>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</si>
  <si>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</si>
  <si>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</si>
  <si>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</si>
  <si>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</si>
  <si>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</si>
  <si>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</si>
  <si>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</si>
  <si>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</si>
  <si>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</si>
  <si>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</si>
  <si>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</si>
  <si>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</si>
  <si>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</si>
  <si>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</si>
  <si>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</si>
  <si>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</si>
  <si>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</si>
  <si>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</si>
  <si>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</si>
  <si>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</si>
  <si>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</si>
  <si>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</si>
  <si>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</si>
  <si>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</si>
  <si>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</si>
  <si>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</si>
  <si>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</si>
  <si>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</si>
  <si>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</si>
  <si>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</si>
  <si>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</si>
  <si>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</si>
  <si>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</si>
  <si>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</si>
  <si>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</si>
  <si>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</si>
  <si>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</si>
  <si>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</si>
  <si>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</si>
  <si>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</si>
  <si>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</si>
  <si>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</si>
  <si>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</si>
  <si>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</si>
  <si>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</si>
  <si>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</si>
  <si>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</si>
  <si>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</si>
  <si>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</si>
  <si>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</si>
  <si>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</si>
  <si>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</si>
  <si>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</si>
  <si>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</si>
  <si>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</si>
  <si>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</si>
  <si>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</si>
  <si>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</si>
  <si>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</si>
  <si>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</si>
  <si>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</si>
  <si>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</si>
  <si>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</si>
  <si>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</si>
  <si>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</si>
  <si>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</si>
  <si>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</si>
  <si>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</si>
  <si>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</si>
  <si>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</si>
  <si>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</si>
  <si>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</si>
  <si>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</si>
  <si>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</si>
  <si>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</si>
  <si>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</si>
  <si>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</si>
  <si>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</si>
  <si>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</si>
  <si>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</si>
  <si>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</si>
  <si>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</si>
  <si>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</si>
  <si>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</si>
  <si>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</si>
  <si>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</si>
  <si>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</si>
  <si>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</si>
  <si>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</si>
  <si>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</si>
  <si>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</si>
  <si>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</si>
  <si>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</si>
  <si>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</si>
  <si>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</si>
  <si>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</si>
  <si>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</si>
  <si>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</si>
  <si>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</si>
  <si>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</si>
  <si>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</si>
  <si>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</si>
  <si>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</si>
  <si>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</si>
  <si>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</si>
  <si>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</si>
  <si>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</si>
  <si>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</si>
  <si>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</si>
  <si>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</si>
  <si>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</si>
  <si>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</si>
  <si>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</si>
  <si>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</si>
  <si>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</si>
  <si>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</si>
  <si>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</si>
  <si>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</si>
  <si>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</si>
  <si>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</si>
  <si>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</si>
  <si>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</si>
  <si>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</si>
  <si>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</si>
  <si>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</si>
  <si>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</si>
  <si>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</si>
  <si>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</si>
  <si>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</si>
  <si>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</si>
  <si>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</si>
  <si>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</si>
  <si>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</si>
  <si>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</si>
  <si>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</si>
  <si>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</si>
  <si>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</si>
  <si>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</si>
  <si>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</si>
  <si>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</si>
  <si>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</si>
  <si>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</si>
  <si>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</si>
  <si>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</si>
  <si>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</si>
  <si>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</si>
  <si>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</si>
  <si>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</si>
  <si>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</si>
  <si>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</si>
  <si>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</si>
  <si>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</si>
  <si>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</si>
  <si>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</si>
  <si>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</si>
  <si>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</si>
  <si>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</si>
  <si>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</si>
  <si>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</si>
  <si>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</si>
  <si>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</si>
  <si>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</si>
  <si>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</si>
  <si>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</si>
  <si>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</si>
  <si>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</si>
  <si>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</si>
  <si>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</si>
  <si>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</si>
  <si>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</si>
  <si>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</si>
  <si>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</si>
  <si>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</si>
  <si>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</si>
  <si>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</si>
  <si>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</si>
  <si>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</si>
  <si>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</si>
  <si>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</si>
  <si>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</si>
  <si>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</si>
  <si>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</si>
  <si>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</si>
  <si>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</si>
  <si>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</si>
  <si>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</si>
  <si>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</si>
  <si>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</si>
  <si>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</si>
  <si>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</si>
  <si>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</si>
  <si>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</si>
  <si>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</si>
  <si>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</si>
  <si>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</si>
  <si>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</si>
  <si>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</si>
  <si>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</si>
  <si>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</si>
  <si>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</si>
  <si>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</si>
  <si>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</si>
  <si>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</si>
  <si>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</si>
  <si>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</si>
  <si>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</si>
  <si>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</si>
  <si>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</si>
  <si>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</si>
  <si>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</si>
  <si>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</si>
  <si>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</si>
  <si>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</si>
  <si>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</si>
  <si>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</si>
  <si>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</si>
  <si>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</si>
  <si>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</si>
  <si>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</si>
  <si>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</si>
  <si>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</si>
  <si>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</si>
  <si>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</si>
  <si>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</si>
  <si>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</si>
  <si>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</si>
  <si>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</si>
  <si>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</si>
  <si>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</si>
  <si>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</si>
  <si>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</si>
  <si>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</si>
  <si>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</si>
  <si>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</si>
  <si>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</si>
  <si>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</si>
  <si>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</si>
  <si>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</si>
  <si>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</si>
  <si>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</si>
  <si>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</si>
  <si>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</si>
  <si>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</si>
  <si>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</si>
  <si>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</si>
  <si>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</si>
  <si>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</si>
  <si>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</si>
  <si>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</si>
  <si>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</si>
  <si>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</si>
  <si>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</si>
  <si>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</si>
  <si>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</si>
  <si>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</si>
  <si>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</si>
  <si>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</si>
  <si>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</si>
  <si>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</si>
  <si>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</si>
  <si>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</si>
  <si>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</si>
  <si>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</si>
  <si>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</si>
  <si>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</si>
  <si>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</si>
  <si>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</si>
  <si>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</si>
  <si>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</si>
  <si>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</si>
  <si>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</si>
  <si>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</si>
  <si>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</si>
  <si>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</si>
  <si>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</si>
  <si>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</si>
  <si>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</si>
  <si>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</si>
  <si>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</si>
  <si>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</si>
  <si>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</si>
  <si>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</si>
  <si>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</si>
  <si>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</si>
  <si>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</si>
  <si>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</si>
  <si>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</si>
  <si>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</si>
  <si>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</si>
  <si>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</si>
  <si>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</si>
  <si>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</si>
  <si>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</si>
  <si>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</si>
  <si>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</si>
  <si>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</si>
  <si>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</si>
  <si>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</si>
  <si>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</si>
  <si>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</si>
  <si>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</si>
  <si>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</si>
  <si>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</si>
  <si>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</si>
  <si>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</si>
  <si>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</si>
  <si>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</si>
  <si>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</si>
  <si>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</si>
  <si>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</si>
  <si>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</si>
  <si>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</si>
  <si>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</si>
  <si>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</si>
  <si>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</si>
  <si>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</si>
  <si>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</si>
  <si>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</si>
  <si>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</si>
  <si>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</si>
  <si>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</si>
  <si>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</si>
  <si>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</si>
  <si>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</si>
  <si>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</si>
  <si>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</si>
  <si>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</si>
  <si>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</si>
  <si>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</si>
  <si>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</si>
  <si>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</si>
  <si>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</si>
  <si>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</si>
  <si>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</si>
  <si>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</si>
  <si>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</si>
  <si>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</si>
  <si>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</si>
  <si>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</si>
  <si>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</si>
  <si>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</si>
  <si>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</si>
  <si>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</si>
  <si>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</si>
  <si>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</si>
  <si>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</si>
  <si>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</si>
  <si>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</si>
  <si>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</si>
  <si>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</si>
  <si>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</si>
  <si>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</si>
  <si>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</si>
  <si>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</si>
  <si>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</si>
  <si>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</si>
  <si>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</si>
  <si>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</si>
  <si>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</si>
  <si>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</si>
  <si>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</si>
  <si>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</si>
  <si>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</si>
  <si>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</si>
  <si>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</si>
  <si>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</si>
  <si>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</si>
  <si>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</si>
  <si>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</si>
  <si>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</si>
  <si>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</si>
  <si>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</si>
  <si>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</si>
  <si>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</si>
  <si>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</si>
  <si>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</si>
  <si>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</si>
  <si>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</si>
  <si>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</si>
  <si>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</si>
  <si>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</si>
  <si>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</si>
  <si>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</si>
  <si>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</si>
  <si>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</si>
  <si>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</si>
  <si>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</si>
  <si>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</si>
  <si>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</si>
  <si>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</si>
  <si>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</si>
  <si>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</si>
  <si>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</si>
  <si>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</si>
  <si>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</si>
  <si>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</si>
  <si>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</si>
  <si>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</si>
  <si>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</si>
  <si>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</si>
  <si>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</si>
  <si>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</si>
  <si>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</si>
  <si>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</si>
  <si>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</si>
  <si>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</si>
  <si>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</si>
  <si>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</si>
  <si>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</si>
  <si>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</si>
  <si>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</si>
  <si>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</si>
  <si>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</si>
  <si>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</si>
  <si>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</si>
  <si>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</si>
  <si>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</si>
  <si>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</si>
  <si>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</si>
  <si>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</si>
  <si>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</si>
  <si>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</si>
  <si>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</si>
  <si>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</si>
  <si>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</si>
  <si>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</si>
  <si>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</si>
  <si>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</si>
  <si>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</si>
  <si>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</si>
  <si>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</si>
  <si>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</si>
  <si>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</si>
  <si>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</si>
  <si>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</si>
  <si>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</si>
  <si>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</si>
  <si>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</si>
  <si>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</si>
  <si>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</si>
  <si>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</si>
  <si>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</si>
  <si>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</si>
  <si>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</si>
  <si>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</si>
  <si>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</si>
  <si>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</si>
  <si>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</si>
  <si>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</si>
  <si>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</si>
  <si>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</si>
  <si>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</si>
  <si>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</si>
  <si>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</si>
  <si>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</si>
  <si>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</si>
  <si>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</si>
  <si>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</si>
  <si>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</si>
  <si>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</si>
  <si>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</si>
  <si>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</si>
  <si>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</si>
  <si>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</si>
  <si>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</si>
  <si>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</si>
  <si>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</si>
  <si>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</si>
  <si>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</si>
  <si>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</si>
  <si>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</si>
  <si>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</si>
  <si>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</si>
  <si>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</si>
  <si>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</si>
  <si>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</si>
  <si>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</si>
  <si>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</si>
  <si>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</si>
  <si>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</si>
  <si>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</si>
  <si>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</si>
  <si>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</si>
  <si>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</si>
  <si>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</si>
  <si>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</si>
  <si>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</si>
  <si>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</si>
  <si>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</si>
  <si>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</si>
  <si>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</si>
  <si>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</si>
  <si>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</si>
  <si>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</si>
  <si>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</si>
  <si>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</si>
  <si>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</si>
  <si>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</si>
  <si>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</si>
  <si>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</si>
  <si>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</si>
  <si>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</si>
  <si>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</si>
  <si>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</si>
  <si>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</si>
  <si>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</si>
  <si>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</si>
  <si>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</si>
  <si>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</si>
  <si>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</si>
  <si>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</si>
  <si>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</si>
  <si>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</si>
  <si>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</si>
  <si>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</si>
  <si>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</si>
  <si>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</si>
  <si>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</si>
  <si>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</si>
  <si>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</si>
  <si>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</si>
  <si>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</si>
  <si>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</si>
  <si>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</si>
  <si>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</si>
  <si>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</si>
  <si>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</si>
  <si>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</si>
  <si>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</si>
  <si>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</si>
  <si>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</si>
  <si>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</si>
  <si>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</si>
  <si>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</si>
  <si>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</si>
  <si>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</si>
  <si>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</si>
  <si>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</si>
  <si>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</si>
  <si>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</si>
  <si>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</si>
  <si>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</si>
  <si>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</si>
  <si>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</si>
  <si>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</si>
  <si>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</si>
  <si>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</si>
  <si>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</si>
  <si>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</si>
  <si>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</si>
  <si>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</si>
  <si>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</si>
  <si>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</si>
  <si>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</si>
  <si>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</si>
  <si>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</si>
  <si>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</si>
  <si>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</si>
  <si>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</si>
  <si>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</si>
  <si>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</si>
  <si>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</si>
  <si>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</si>
  <si>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</si>
  <si>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</si>
  <si>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</si>
  <si>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</si>
  <si>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</si>
  <si>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</si>
  <si>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</si>
  <si>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</si>
  <si>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</si>
  <si>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</si>
  <si>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</si>
  <si>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</si>
  <si>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</si>
  <si>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</si>
  <si>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</si>
  <si>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</si>
  <si>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</si>
  <si>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</si>
  <si>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</si>
  <si>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</si>
  <si>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</si>
  <si>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</si>
  <si>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</si>
  <si>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</si>
  <si>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</si>
  <si>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</si>
  <si>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</si>
  <si>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</si>
  <si>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</si>
  <si>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</si>
  <si>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</si>
  <si>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</si>
  <si>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</si>
  <si>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</si>
  <si>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</si>
  <si>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</si>
  <si>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</si>
  <si>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</si>
  <si>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</si>
  <si>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</si>
  <si>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</si>
  <si>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</si>
  <si>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</si>
  <si>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</si>
  <si>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</si>
  <si>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</si>
  <si>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</si>
  <si>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</si>
  <si>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</si>
  <si>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</si>
  <si>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</si>
  <si>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</si>
  <si>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</si>
  <si>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</si>
  <si>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</si>
  <si>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</si>
  <si>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</si>
  <si>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</si>
  <si>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</si>
  <si>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</si>
  <si>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</si>
  <si>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</si>
  <si>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</si>
  <si>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</si>
  <si>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</si>
  <si>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</si>
  <si>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</si>
  <si>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</si>
  <si>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</si>
  <si>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</si>
  <si>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</si>
  <si>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</si>
  <si>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</si>
  <si>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</si>
  <si>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</si>
  <si>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</si>
  <si>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</si>
  <si>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</si>
  <si>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</si>
  <si>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</si>
  <si>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</si>
  <si>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</si>
  <si>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</si>
  <si>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</si>
  <si>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</si>
  <si>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</si>
  <si>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</si>
  <si>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</si>
  <si>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</si>
  <si>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</si>
  <si>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</si>
  <si>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</si>
  <si>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</si>
  <si>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</si>
  <si>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</si>
  <si>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</si>
  <si>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</si>
  <si>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</si>
  <si>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</si>
  <si>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</si>
  <si>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</si>
  <si>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</si>
  <si>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</si>
  <si>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</si>
  <si>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</si>
  <si>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</si>
  <si>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</si>
  <si>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</si>
  <si>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</si>
  <si>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</si>
  <si>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</si>
  <si>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</si>
  <si>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</si>
  <si>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</si>
  <si>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</si>
  <si>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</si>
  <si>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</si>
  <si>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</si>
  <si>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</si>
  <si>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</si>
  <si>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</si>
  <si>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</si>
  <si>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</si>
  <si>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</si>
  <si>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</si>
  <si>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</si>
  <si>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</si>
  <si>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</si>
  <si>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</si>
  <si>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</si>
  <si>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</si>
  <si>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</si>
  <si>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</si>
  <si>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</si>
  <si>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</si>
  <si>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</si>
  <si>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</si>
  <si>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</si>
  <si>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</si>
  <si>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</si>
  <si>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</si>
  <si>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</si>
  <si>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</si>
  <si>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</si>
  <si>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</si>
  <si>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</si>
  <si>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</si>
  <si>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</si>
  <si>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</si>
  <si>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</si>
  <si>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</si>
  <si>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</si>
  <si>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</si>
  <si>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</si>
  <si>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</si>
  <si>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</si>
  <si>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</si>
  <si>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</si>
  <si>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</si>
  <si>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</si>
  <si>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</si>
  <si>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</si>
  <si>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</si>
  <si>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</si>
  <si>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</si>
  <si>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</si>
  <si>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</si>
  <si>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</si>
  <si>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</si>
  <si>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</si>
  <si>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</si>
  <si>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</si>
  <si>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</si>
  <si>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</si>
  <si>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</si>
  <si>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</si>
  <si>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</si>
  <si>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</si>
  <si>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</si>
  <si>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</si>
  <si>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</si>
  <si>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</si>
  <si>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</si>
  <si>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</si>
  <si>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</si>
  <si>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</si>
  <si>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</si>
  <si>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</si>
  <si>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</si>
  <si>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</si>
  <si>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</si>
  <si>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</si>
  <si>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</si>
  <si>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</si>
  <si>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</si>
  <si>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</si>
  <si>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</si>
  <si>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</si>
  <si>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</si>
  <si>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</si>
  <si>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</si>
  <si>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</si>
  <si>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</si>
  <si>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</si>
  <si>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</si>
  <si>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</si>
  <si>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</si>
  <si>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</si>
  <si>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</si>
  <si>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</si>
  <si>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</si>
  <si>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</si>
  <si>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</si>
  <si>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</si>
  <si>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</si>
  <si>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</si>
  <si>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</si>
  <si>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</si>
  <si>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</si>
  <si>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</si>
  <si>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</si>
  <si>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</si>
  <si>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</si>
  <si>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</si>
  <si>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</si>
  <si>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</si>
  <si>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</si>
  <si>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</si>
  <si>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</si>
  <si>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</si>
  <si>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</si>
  <si>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</si>
  <si>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</si>
  <si>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</si>
  <si>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</si>
  <si>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</si>
  <si>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</si>
  <si>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</si>
  <si>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</si>
  <si>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</si>
  <si>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</si>
  <si>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</si>
  <si>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</si>
  <si>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</si>
  <si>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</si>
  <si>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</si>
  <si>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</si>
  <si>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</si>
  <si>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</si>
  <si>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</si>
  <si>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</si>
  <si>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</si>
  <si>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</si>
  <si>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</si>
  <si>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</si>
  <si>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</si>
  <si>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</si>
  <si>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</si>
  <si>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</si>
  <si>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</si>
  <si>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</si>
  <si>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</si>
  <si>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</si>
  <si>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</si>
  <si>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</si>
  <si>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</si>
  <si>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</si>
  <si>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</si>
  <si>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</si>
  <si>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</si>
  <si>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</si>
  <si>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</si>
  <si>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</si>
  <si>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</si>
  <si>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</si>
  <si>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</si>
  <si>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</si>
  <si>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</si>
  <si>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</si>
  <si>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</si>
  <si>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</si>
  <si>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</si>
  <si>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</si>
  <si>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</si>
  <si>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</si>
  <si>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</si>
  <si>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</si>
  <si>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</si>
  <si>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</si>
  <si>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</si>
  <si>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</si>
  <si>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</si>
  <si>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</si>
  <si>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</si>
  <si>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</si>
  <si>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</si>
  <si>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</si>
  <si>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</si>
  <si>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</si>
  <si>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</si>
  <si>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</si>
  <si>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</si>
  <si>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</si>
  <si>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</si>
  <si>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</si>
  <si>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</si>
  <si>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</si>
  <si>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</si>
  <si>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</si>
  <si>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</si>
  <si>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</si>
  <si>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</si>
  <si>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</si>
  <si>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</si>
  <si>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</si>
  <si>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</si>
  <si>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</si>
  <si>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</si>
  <si>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</si>
  <si>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</si>
  <si>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</si>
  <si>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</si>
  <si>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</si>
  <si>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</si>
  <si>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</si>
  <si>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</si>
  <si>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</si>
  <si>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</si>
  <si>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</si>
  <si>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</si>
  <si>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</si>
  <si>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</si>
  <si>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</si>
  <si>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</si>
  <si>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</si>
  <si>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</si>
  <si>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</si>
  <si>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</si>
  <si>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</si>
  <si>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</si>
  <si>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</si>
  <si>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</si>
  <si>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</si>
  <si>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</si>
  <si>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</si>
  <si>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</si>
  <si>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</si>
  <si>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</si>
  <si>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</si>
  <si>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</si>
  <si>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</si>
  <si>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</si>
  <si>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</si>
  <si>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</si>
  <si>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</si>
  <si>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</si>
  <si>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</si>
  <si>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</si>
  <si>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</si>
  <si>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</si>
  <si>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</si>
  <si>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</si>
  <si>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</si>
  <si>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</si>
  <si>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</si>
  <si>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</si>
  <si>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</si>
  <si>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</si>
  <si>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</si>
  <si>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</si>
  <si>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</si>
  <si>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</si>
  <si>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</si>
  <si>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</si>
  <si>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</si>
  <si>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</si>
  <si>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</si>
  <si>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</si>
  <si>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</si>
  <si>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</si>
  <si>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</si>
  <si>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</si>
  <si>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</si>
  <si>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</si>
  <si>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</si>
  <si>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</si>
  <si>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</si>
  <si>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</si>
  <si>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</si>
  <si>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</si>
  <si>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</si>
  <si>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</si>
  <si>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</si>
  <si>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</si>
  <si>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</si>
  <si>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</si>
  <si>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</si>
  <si>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</si>
  <si>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</si>
  <si>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</si>
  <si>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</si>
  <si>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</si>
  <si>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</si>
  <si>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</si>
  <si>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</si>
  <si>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</si>
  <si>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</si>
  <si>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</si>
  <si>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</si>
  <si>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</si>
  <si>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</si>
  <si>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</si>
  <si>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</si>
  <si>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</si>
  <si>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</si>
  <si>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</si>
  <si>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</si>
  <si>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</si>
  <si>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</si>
  <si>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</si>
  <si>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</si>
  <si>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</si>
  <si>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</si>
  <si>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</si>
  <si>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</si>
  <si>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</si>
  <si>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</si>
  <si>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</si>
  <si>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</si>
  <si>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</si>
  <si>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</si>
  <si>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</si>
  <si>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</si>
  <si>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</si>
  <si>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</si>
  <si>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</si>
  <si>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</si>
  <si>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</si>
  <si>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</si>
  <si>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</si>
  <si>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</si>
  <si>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</si>
  <si>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</si>
  <si>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</si>
  <si>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</si>
  <si>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</si>
  <si>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</si>
  <si>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</si>
  <si>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</si>
  <si>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</si>
  <si>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</si>
  <si>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</si>
  <si>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</si>
  <si>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</si>
  <si>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</si>
  <si>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</si>
  <si>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</si>
  <si>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</si>
  <si>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</si>
  <si>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</si>
  <si>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</si>
  <si>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</si>
  <si>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</si>
  <si>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</si>
  <si>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</si>
  <si>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</si>
  <si>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</si>
  <si>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</si>
  <si>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</si>
  <si>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</si>
  <si>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</si>
  <si>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</si>
  <si>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</si>
  <si>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</si>
  <si>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</si>
  <si>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</si>
  <si>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</si>
  <si>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</si>
  <si>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</si>
  <si>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</si>
  <si>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</si>
  <si>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</si>
  <si>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</si>
  <si>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</si>
  <si>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</si>
  <si>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</si>
  <si>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</si>
  <si>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</si>
  <si>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</si>
  <si>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</si>
  <si>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</si>
  <si>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</si>
  <si>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</si>
  <si>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</si>
  <si>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</si>
  <si>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</si>
  <si>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</si>
  <si>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</si>
  <si>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</si>
  <si>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</si>
  <si>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</si>
  <si>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</si>
  <si>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</si>
  <si>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</si>
  <si>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</si>
  <si>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</si>
  <si>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</si>
  <si>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</si>
  <si>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</si>
  <si>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</si>
  <si>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</si>
  <si>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</si>
  <si>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</si>
  <si>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</si>
  <si>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</si>
  <si>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</si>
  <si>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</si>
  <si>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</si>
  <si>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</si>
  <si>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</si>
  <si>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</si>
  <si>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</si>
  <si>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</si>
  <si>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</si>
  <si>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</si>
  <si>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</si>
  <si>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</si>
  <si>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</si>
  <si>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</si>
  <si>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</si>
  <si>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</si>
  <si>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</si>
  <si>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</si>
  <si>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</si>
  <si>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</si>
  <si>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</si>
  <si>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</si>
  <si>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</si>
  <si>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</si>
  <si>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</si>
  <si>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</si>
  <si>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</si>
  <si>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</si>
  <si>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</si>
  <si>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</si>
  <si>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</si>
  <si>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</si>
  <si>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</si>
  <si>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</si>
  <si>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</si>
  <si>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</si>
  <si>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</si>
  <si>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</si>
  <si>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</si>
  <si>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</si>
  <si>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</si>
  <si>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</si>
  <si>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</si>
  <si>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</si>
  <si>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</si>
  <si>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</si>
  <si>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</si>
  <si>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</si>
  <si>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</si>
  <si>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</si>
  <si>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</si>
  <si>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</si>
  <si>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</si>
  <si>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</si>
  <si>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</si>
  <si>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</si>
  <si>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</si>
  <si>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</si>
  <si>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</si>
  <si>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</si>
  <si>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</si>
  <si>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</si>
  <si>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</si>
  <si>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</si>
  <si>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</si>
  <si>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</si>
  <si>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</si>
  <si>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</si>
  <si>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</si>
  <si>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</si>
  <si>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</si>
  <si>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</si>
  <si>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</si>
  <si>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</si>
  <si>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</si>
  <si>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</si>
  <si>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</si>
  <si>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</si>
  <si>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</si>
  <si>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</si>
  <si>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</si>
  <si>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</si>
  <si>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</si>
  <si>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</si>
  <si>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</si>
  <si>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</si>
  <si>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</si>
  <si>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</si>
  <si>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</si>
  <si>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</si>
  <si>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</si>
  <si>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</si>
  <si>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</si>
  <si>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</si>
  <si>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</si>
  <si>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</si>
  <si>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</si>
  <si>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</si>
  <si>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</si>
  <si>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</si>
  <si>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</si>
  <si>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</si>
  <si>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</si>
  <si>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</si>
  <si>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</si>
  <si>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</si>
  <si>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</si>
  <si>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</si>
  <si>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</si>
  <si>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</si>
  <si>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</si>
  <si>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</si>
  <si>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</si>
  <si>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</si>
  <si>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</si>
  <si>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</si>
  <si>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</si>
  <si>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</si>
  <si>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</si>
  <si>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</si>
  <si>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</si>
  <si>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</si>
  <si>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</si>
  <si>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</si>
  <si>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</si>
  <si>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</si>
  <si>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</si>
  <si>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</si>
  <si>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</si>
  <si>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</si>
  <si>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</si>
  <si>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</si>
  <si>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</si>
  <si>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</si>
  <si>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</si>
  <si>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</si>
  <si>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</si>
  <si>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</si>
  <si>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</si>
  <si>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</si>
  <si>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</si>
  <si>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</si>
  <si>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</si>
  <si>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</si>
  <si>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</si>
  <si>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</si>
  <si>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</si>
  <si>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</si>
  <si>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</si>
  <si>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</si>
  <si>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</si>
  <si>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</si>
  <si>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</si>
  <si>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</si>
  <si>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</si>
  <si>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</si>
  <si>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</si>
  <si>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</si>
  <si>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</si>
  <si>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</si>
  <si>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</si>
  <si>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</si>
  <si>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</si>
  <si>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</si>
  <si>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</si>
  <si>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</si>
  <si>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</si>
  <si>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</si>
  <si>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</si>
  <si>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</si>
  <si>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</si>
  <si>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</si>
  <si>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</si>
  <si>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</si>
  <si>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</si>
  <si>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</si>
  <si>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</si>
  <si>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</si>
  <si>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</si>
  <si>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</si>
  <si>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</si>
  <si>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</si>
  <si>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</si>
  <si>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</si>
  <si>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</si>
  <si>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</si>
  <si>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</si>
  <si>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</si>
  <si>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</si>
  <si>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</si>
  <si>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</si>
  <si>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</si>
  <si>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</si>
  <si>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</si>
  <si>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</si>
  <si>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</si>
  <si>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</si>
  <si>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</si>
  <si>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</si>
  <si>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</si>
  <si>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</si>
  <si>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</si>
  <si>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</si>
  <si>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</si>
  <si>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</si>
  <si>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</si>
  <si>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</si>
  <si>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</si>
  <si>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</si>
  <si>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</si>
  <si>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</si>
  <si>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</si>
  <si>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</si>
  <si>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</si>
  <si>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</si>
  <si>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</si>
  <si>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</si>
  <si>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</si>
  <si>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</si>
  <si>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</si>
  <si>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</si>
  <si>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</si>
  <si>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</si>
  <si>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</si>
  <si>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</si>
  <si>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</si>
  <si>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</si>
  <si>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</si>
  <si>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</si>
  <si>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</si>
  <si>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</si>
  <si>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</si>
  <si>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</si>
  <si>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</si>
  <si>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</si>
  <si>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</si>
  <si>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</si>
  <si>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</si>
  <si>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</si>
  <si>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</si>
  <si>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</si>
  <si>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</si>
  <si>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</si>
  <si>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</si>
  <si>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</si>
  <si>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</si>
  <si>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</si>
  <si>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</si>
  <si>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</si>
  <si>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</si>
  <si>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</si>
  <si>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</si>
  <si>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</si>
  <si>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</si>
  <si>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</si>
  <si>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</si>
  <si>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</si>
  <si>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</si>
  <si>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</si>
  <si>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</si>
  <si>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</si>
  <si>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</si>
  <si>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</si>
  <si>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</si>
  <si>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</si>
  <si>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</si>
  <si>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</si>
  <si>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</si>
  <si>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</si>
  <si>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</si>
  <si>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</si>
  <si>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</si>
  <si>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</si>
  <si>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</si>
  <si>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</si>
  <si>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</si>
  <si>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</si>
  <si>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</si>
  <si>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</si>
  <si>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</si>
  <si>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</si>
  <si>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</si>
  <si>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</si>
  <si>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</si>
  <si>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</si>
  <si>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</si>
  <si>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</si>
  <si>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</si>
  <si>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</si>
  <si>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</si>
  <si>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</si>
  <si>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</si>
  <si>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</si>
  <si>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</si>
  <si>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</si>
  <si>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</si>
  <si>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</si>
  <si>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</si>
  <si>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</si>
  <si>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</si>
  <si>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</si>
  <si>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</si>
  <si>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</si>
  <si>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</si>
  <si>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</si>
  <si>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</si>
  <si>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</si>
  <si>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</si>
  <si>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</si>
  <si>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</si>
  <si>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</si>
  <si>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</si>
  <si>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</si>
  <si>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</si>
  <si>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</si>
  <si>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</si>
  <si>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</si>
  <si>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</si>
  <si>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</si>
  <si>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</si>
  <si>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</si>
  <si>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</si>
  <si>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</si>
  <si>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</si>
  <si>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</si>
  <si>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</si>
  <si>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</si>
  <si>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</si>
  <si>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</si>
  <si>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</si>
  <si>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</si>
  <si>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</si>
  <si>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</si>
  <si>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</si>
  <si>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</si>
  <si>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</si>
  <si>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</si>
  <si>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</si>
  <si>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</si>
  <si>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</si>
  <si>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</si>
  <si>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</si>
  <si>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</si>
  <si>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</si>
  <si>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</si>
  <si>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</si>
  <si>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</si>
  <si>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</si>
  <si>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</si>
  <si>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</si>
  <si>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</si>
  <si>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</si>
  <si>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</si>
  <si>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</si>
  <si>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</si>
  <si>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</si>
  <si>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</si>
  <si>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</si>
  <si>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</si>
  <si>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</si>
  <si>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</si>
  <si>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</si>
  <si>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</si>
  <si>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</si>
  <si>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</si>
  <si>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</si>
  <si>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</si>
  <si>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</si>
  <si>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</si>
  <si>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</si>
  <si>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</si>
  <si>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</si>
  <si>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</si>
  <si>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</si>
  <si>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</si>
  <si>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</si>
  <si>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</si>
  <si>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</si>
  <si>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</si>
  <si>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</si>
  <si>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</si>
  <si>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</si>
  <si>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</si>
  <si>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</si>
  <si>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</si>
  <si>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</si>
  <si>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</si>
  <si>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</si>
  <si>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</si>
  <si>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</si>
  <si>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</si>
  <si>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</si>
  <si>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</si>
  <si>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</si>
  <si>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</si>
  <si>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</si>
  <si>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</si>
  <si>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</si>
  <si>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</si>
  <si>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</si>
  <si>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</si>
  <si>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</si>
  <si>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</si>
  <si>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</si>
  <si>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</si>
  <si>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</si>
  <si>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</si>
  <si>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</si>
  <si>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</si>
  <si>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</si>
  <si>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</si>
  <si>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</si>
  <si>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</si>
  <si>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</si>
  <si>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</si>
  <si>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</si>
  <si>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</si>
  <si>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</si>
  <si>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</si>
  <si>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</si>
  <si>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</si>
  <si>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</si>
  <si>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</si>
  <si>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</si>
  <si>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</si>
  <si>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</si>
  <si>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</si>
  <si>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</si>
  <si>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</si>
  <si>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</si>
  <si>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</si>
  <si>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</si>
  <si>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</si>
  <si>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</si>
  <si>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</si>
  <si>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</si>
  <si>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</si>
  <si>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</si>
  <si>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</si>
  <si>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</si>
  <si>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</si>
  <si>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</si>
  <si>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</si>
  <si>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</si>
  <si>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</si>
  <si>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</si>
  <si>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</si>
  <si>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</si>
  <si>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</si>
  <si>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</si>
  <si>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</si>
  <si>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</si>
  <si>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</si>
  <si>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</si>
  <si>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</si>
  <si>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</si>
  <si>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</si>
  <si>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</si>
  <si>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</si>
  <si>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</si>
  <si>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</si>
  <si>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</si>
  <si>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</si>
  <si>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</si>
  <si>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</si>
  <si>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</si>
  <si>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</si>
  <si>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</si>
  <si>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</si>
  <si>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</si>
  <si>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</si>
  <si>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</si>
  <si>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</si>
  <si>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</si>
  <si>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</si>
  <si>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</si>
  <si>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</si>
  <si>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</si>
  <si>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</si>
  <si>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</si>
  <si>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</si>
  <si>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</si>
  <si>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</si>
  <si>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</si>
  <si>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</si>
  <si>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</si>
  <si>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</si>
  <si>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</si>
  <si>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</si>
  <si>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</si>
  <si>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</si>
  <si>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</si>
  <si>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</si>
  <si>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</si>
  <si>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</si>
  <si>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</si>
  <si>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</si>
  <si>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</si>
  <si>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</si>
  <si>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</si>
  <si>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</si>
  <si>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</si>
  <si>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</si>
  <si>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</si>
  <si>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</si>
  <si>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</si>
  <si>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</si>
  <si>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</si>
  <si>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</si>
  <si>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</si>
  <si>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</si>
  <si>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</si>
  <si>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</si>
  <si>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</si>
  <si>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</si>
  <si>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</si>
  <si>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</si>
  <si>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</si>
  <si>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</si>
  <si>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</si>
  <si>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</si>
  <si>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</si>
  <si>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</si>
  <si>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</si>
  <si>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</si>
  <si>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</si>
  <si>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</si>
  <si>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</si>
  <si>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</si>
  <si>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</si>
  <si>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</si>
  <si>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</si>
  <si>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</si>
  <si>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</si>
  <si>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</si>
  <si>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</si>
  <si>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</si>
  <si>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</si>
  <si>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</si>
  <si>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</si>
  <si>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</si>
  <si>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</si>
  <si>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</si>
  <si>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</si>
  <si>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</si>
  <si>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</si>
  <si>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</si>
  <si>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</si>
  <si>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</si>
  <si>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</si>
  <si>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</si>
  <si>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</si>
  <si>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</si>
  <si>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</si>
  <si>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</si>
  <si>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</si>
  <si>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</si>
  <si>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</si>
  <si>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</si>
  <si>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</si>
  <si>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</si>
  <si>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</si>
  <si>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</si>
  <si>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</si>
  <si>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</si>
  <si>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</si>
  <si>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</si>
  <si>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</si>
  <si>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</si>
  <si>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</si>
  <si>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</si>
  <si>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</si>
  <si>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</si>
  <si>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</si>
  <si>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</si>
  <si>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</si>
  <si>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</si>
  <si>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</si>
  <si>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</si>
  <si>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</si>
  <si>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</si>
  <si>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</si>
  <si>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</si>
  <si>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</si>
  <si>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</si>
  <si>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</si>
  <si>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</si>
  <si>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</si>
  <si>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</si>
  <si>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</si>
  <si>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</si>
  <si>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</si>
  <si>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</si>
  <si>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</si>
  <si>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</si>
  <si>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</si>
  <si>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</si>
  <si>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</si>
  <si>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</si>
  <si>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</si>
  <si>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</si>
  <si>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</si>
  <si>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</si>
  <si>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</si>
  <si>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</si>
  <si>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</si>
  <si>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</si>
  <si>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</si>
  <si>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</si>
  <si>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</si>
  <si>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</si>
  <si>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</si>
  <si>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</si>
  <si>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</si>
  <si>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</si>
  <si>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</si>
  <si>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</si>
  <si>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</si>
  <si>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</si>
  <si>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</si>
  <si>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</si>
  <si>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</si>
  <si>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</si>
  <si>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</si>
  <si>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</si>
  <si>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</si>
  <si>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</si>
  <si>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</si>
  <si>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</si>
  <si>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</si>
  <si>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</si>
  <si>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</si>
  <si>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</si>
  <si>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</si>
  <si>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</si>
  <si>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</si>
  <si>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</si>
  <si>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</si>
  <si>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</si>
  <si>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</si>
  <si>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</si>
  <si>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</si>
  <si>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</si>
  <si>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</si>
  <si>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</si>
  <si>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</si>
  <si>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</si>
  <si>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</si>
  <si>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</si>
  <si>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</si>
  <si>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</si>
  <si>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</si>
  <si>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</si>
  <si>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</si>
  <si>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</si>
  <si>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</si>
  <si>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</si>
  <si>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</si>
  <si>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</si>
  <si>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</si>
  <si>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</si>
  <si>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</si>
  <si>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</si>
  <si>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</si>
  <si>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</si>
  <si>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</si>
  <si>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</si>
  <si>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</si>
  <si>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</si>
  <si>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</si>
  <si>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</si>
  <si>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</si>
  <si>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</si>
  <si>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</si>
  <si>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</si>
  <si>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</si>
  <si>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</si>
  <si>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</si>
  <si>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</si>
  <si>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</si>
  <si>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</si>
  <si>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</si>
  <si>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</si>
  <si>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</si>
  <si>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</si>
  <si>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</si>
  <si>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</si>
  <si>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</si>
  <si>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</si>
  <si>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</si>
  <si>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</si>
  <si>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</si>
  <si>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</si>
  <si>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</si>
  <si>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</si>
  <si>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</si>
  <si>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</si>
  <si>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</si>
  <si>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</si>
  <si>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</si>
  <si>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</si>
  <si>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</si>
  <si>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</si>
  <si>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</si>
  <si>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</si>
  <si>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</si>
  <si>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</si>
  <si>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</si>
  <si>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</si>
  <si>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</si>
  <si>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</si>
  <si>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</si>
  <si>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</si>
  <si>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</si>
  <si>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</si>
  <si>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</si>
  <si>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</si>
  <si>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</si>
  <si>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</si>
  <si>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</si>
  <si>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</si>
  <si>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</si>
  <si>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</si>
  <si>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</si>
  <si>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</si>
  <si>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</si>
  <si>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</si>
  <si>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</si>
  <si>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</si>
  <si>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</si>
  <si>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</si>
  <si>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</si>
  <si>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</si>
  <si>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</si>
  <si>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</si>
  <si>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</si>
  <si>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</si>
  <si>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</si>
  <si>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</si>
  <si>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</si>
  <si>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</si>
  <si>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</si>
  <si>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</si>
  <si>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</si>
  <si>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</si>
  <si>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</si>
  <si>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</si>
  <si>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</si>
  <si>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</si>
  <si>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</si>
  <si>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</si>
  <si>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</si>
  <si>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</si>
  <si>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</si>
  <si>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</si>
  <si>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</si>
  <si>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</si>
  <si>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</si>
  <si>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</si>
  <si>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</si>
  <si>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</si>
  <si>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</si>
  <si>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</si>
  <si>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</si>
  <si>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</si>
  <si>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</si>
  <si>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</si>
  <si>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</si>
  <si>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</si>
  <si>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</si>
  <si>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</si>
  <si>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</si>
  <si>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</si>
  <si>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</si>
  <si>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</si>
  <si>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</si>
  <si>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</si>
  <si>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</si>
  <si>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</si>
  <si>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</si>
  <si>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</si>
  <si>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</si>
  <si>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</si>
  <si>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</si>
  <si>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</si>
  <si>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</si>
  <si>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</si>
  <si>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</si>
  <si>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</si>
  <si>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</si>
  <si>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</si>
  <si>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</si>
  <si>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</si>
  <si>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</si>
  <si>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</si>
  <si>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</si>
  <si>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</si>
  <si>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</si>
  <si>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</si>
  <si>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</si>
  <si>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</si>
  <si>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</si>
  <si>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</si>
  <si>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</si>
  <si>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</si>
  <si>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</si>
  <si>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</si>
  <si>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</si>
  <si>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</si>
  <si>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</si>
  <si>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</si>
  <si>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</si>
  <si>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</si>
  <si>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</si>
  <si>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</si>
  <si>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</si>
  <si>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</si>
  <si>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</si>
  <si>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</si>
  <si>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</si>
  <si>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</si>
  <si>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</si>
  <si>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</si>
  <si>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</si>
  <si>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</si>
  <si>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</si>
  <si>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</si>
  <si>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</si>
  <si>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</si>
  <si>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</si>
  <si>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</si>
  <si>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</si>
  <si>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</si>
  <si>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</si>
  <si>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</si>
  <si>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</si>
  <si>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</si>
  <si>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</si>
  <si>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</si>
  <si>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</si>
  <si>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</si>
  <si>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</si>
  <si>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</si>
  <si>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</si>
  <si>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</si>
  <si>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</si>
  <si>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</si>
  <si>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</si>
  <si>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</si>
  <si>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</si>
  <si>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</si>
  <si>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</si>
  <si>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</si>
  <si>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</si>
  <si>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</si>
  <si>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</si>
  <si>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</si>
  <si>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</si>
  <si>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</si>
  <si>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</si>
  <si>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</si>
  <si>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</si>
  <si>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</si>
  <si>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</si>
  <si>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</si>
  <si>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</si>
  <si>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</si>
  <si>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</si>
  <si>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</si>
  <si>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</si>
  <si>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</si>
  <si>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</si>
  <si>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</si>
  <si>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</si>
  <si>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</si>
  <si>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</si>
  <si>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</si>
  <si>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</si>
  <si>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</si>
  <si>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</si>
  <si>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</si>
  <si>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</si>
  <si>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</si>
  <si>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</si>
  <si>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</si>
  <si>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</si>
  <si>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</si>
  <si>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</si>
  <si>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</si>
  <si>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</si>
  <si>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</si>
  <si>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</si>
  <si>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</si>
  <si>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</si>
  <si>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</si>
  <si>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</si>
  <si>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</si>
  <si>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</si>
  <si>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</si>
  <si>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</si>
  <si>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</si>
  <si>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</si>
  <si>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</si>
  <si>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</si>
  <si>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</si>
  <si>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</si>
  <si>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</si>
  <si>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</si>
  <si>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</si>
  <si>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</si>
  <si>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</si>
  <si>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</si>
  <si>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</si>
  <si>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</si>
  <si>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</si>
  <si>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</si>
  <si>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</si>
  <si>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</si>
  <si>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</si>
  <si>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</si>
  <si>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</si>
  <si>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</si>
  <si>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</si>
  <si>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</si>
  <si>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</si>
  <si>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</si>
  <si>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</si>
  <si>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</si>
  <si>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</si>
  <si>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</si>
  <si>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</si>
  <si>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</si>
  <si>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</si>
  <si>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</si>
  <si>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</si>
  <si>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</si>
  <si>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</si>
  <si>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</si>
  <si>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</si>
  <si>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</si>
  <si>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</si>
  <si>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</si>
  <si>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</si>
  <si>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</si>
  <si>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</si>
  <si>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</si>
  <si>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</si>
  <si>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</si>
  <si>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</si>
  <si>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</si>
  <si>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</si>
  <si>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</si>
  <si>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</si>
  <si>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</si>
  <si>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</si>
  <si>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</si>
  <si>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</si>
  <si>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</si>
  <si>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</si>
  <si>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</si>
  <si>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</si>
  <si>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</si>
  <si>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</si>
  <si>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</si>
  <si>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</si>
  <si>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</si>
  <si>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</si>
  <si>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</si>
  <si>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</si>
  <si>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</si>
  <si>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</si>
  <si>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</si>
  <si>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</si>
  <si>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</si>
  <si>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</si>
  <si>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</si>
  <si>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</si>
  <si>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</si>
  <si>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</si>
  <si>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</si>
  <si>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</si>
  <si>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</si>
  <si>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</si>
  <si>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</si>
  <si>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</si>
  <si>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</si>
  <si>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</si>
  <si>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</si>
  <si>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</si>
  <si>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</si>
  <si>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</si>
  <si>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</si>
  <si>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</si>
  <si>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</si>
  <si>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</si>
  <si>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</si>
  <si>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</si>
  <si>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</si>
  <si>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</si>
  <si>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</si>
  <si>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</si>
  <si>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</si>
  <si>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</si>
  <si>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</si>
  <si>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</si>
  <si>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</si>
  <si>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</si>
  <si>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</si>
  <si>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</si>
  <si>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</si>
  <si>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</si>
  <si>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</si>
  <si>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</si>
  <si>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</si>
  <si>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</si>
  <si>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</si>
  <si>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</si>
  <si>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</si>
  <si>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</si>
  <si>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</si>
  <si>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</si>
  <si>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</si>
  <si>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</si>
  <si>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</si>
  <si>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</si>
  <si>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</si>
  <si>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</si>
  <si>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</si>
  <si>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</si>
  <si>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</si>
  <si>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</si>
  <si>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</si>
  <si>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</si>
  <si>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</si>
  <si>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</si>
  <si>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</si>
  <si>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</si>
  <si>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</si>
  <si>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</si>
  <si>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</si>
  <si>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</si>
  <si>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</si>
  <si>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</si>
  <si>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</si>
  <si>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</si>
  <si>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</si>
  <si>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</si>
  <si>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</si>
  <si>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</si>
  <si>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</si>
  <si>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</si>
  <si>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</si>
  <si>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</si>
  <si>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</si>
  <si>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</si>
  <si>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</si>
  <si>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</si>
  <si>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</si>
  <si>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</si>
  <si>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</si>
  <si>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</si>
  <si>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</si>
  <si>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</si>
  <si>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</si>
  <si>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</si>
  <si>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</si>
  <si>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</si>
  <si>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</si>
  <si>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</si>
  <si>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</si>
  <si>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</si>
  <si>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</si>
  <si>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</si>
  <si>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</si>
  <si>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</si>
  <si>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</si>
  <si>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</si>
  <si>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</si>
  <si>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</si>
  <si>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</si>
  <si>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</si>
  <si>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</si>
  <si>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</si>
  <si>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</si>
  <si>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</si>
  <si>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</si>
  <si>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</si>
  <si>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</si>
  <si>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</si>
  <si>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</si>
  <si>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</si>
  <si>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</si>
  <si>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</si>
  <si>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</si>
  <si>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</si>
  <si>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</si>
  <si>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</si>
  <si>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</si>
  <si>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</si>
  <si>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</si>
  <si>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</si>
  <si>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</si>
  <si>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</si>
  <si>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</si>
  <si>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</si>
  <si>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</si>
  <si>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</si>
  <si>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</si>
  <si>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</si>
  <si>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</si>
  <si>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</si>
  <si>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</si>
  <si>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</si>
  <si>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</si>
  <si>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</si>
  <si>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</si>
  <si>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</si>
  <si>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</si>
  <si>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</si>
  <si>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</si>
  <si>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</si>
  <si>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</si>
  <si>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</si>
  <si>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</si>
  <si>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</si>
  <si>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</si>
  <si>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</si>
  <si>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</si>
  <si>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</si>
  <si>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</si>
  <si>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</si>
  <si>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</si>
  <si>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</si>
  <si>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</si>
  <si>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</si>
  <si>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</si>
  <si>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</si>
  <si>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</si>
  <si>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</si>
  <si>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</si>
  <si>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</si>
  <si>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</si>
  <si>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</si>
  <si>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</si>
  <si>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</si>
  <si>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</si>
  <si>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</si>
  <si>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</si>
  <si>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</si>
  <si>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</si>
  <si>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</si>
  <si>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</si>
  <si>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</si>
  <si>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</si>
  <si>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</si>
  <si>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</si>
  <si>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</si>
  <si>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</si>
  <si>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</si>
  <si>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</si>
  <si>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</si>
  <si>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</si>
  <si>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</si>
  <si>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</si>
  <si>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</si>
  <si>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</si>
  <si>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</si>
  <si>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</si>
  <si>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</si>
  <si>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</si>
  <si>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</si>
  <si>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</si>
  <si>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</si>
  <si>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</si>
  <si>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</si>
  <si>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</si>
  <si>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</si>
  <si>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</si>
  <si>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</si>
  <si>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</si>
  <si>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</si>
  <si>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</si>
  <si>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</si>
  <si>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</si>
  <si>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</si>
  <si>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</si>
  <si>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</si>
  <si>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</si>
  <si>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</si>
  <si>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</si>
  <si>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</si>
  <si>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</si>
  <si>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</si>
  <si>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</si>
  <si>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</si>
  <si>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</si>
  <si>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</si>
  <si>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</si>
  <si>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</si>
  <si>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</si>
  <si>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</si>
  <si>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</si>
  <si>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</si>
  <si>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</si>
  <si>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</si>
  <si>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</si>
  <si>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</si>
  <si>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</si>
  <si>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</si>
  <si>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</si>
  <si>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</si>
  <si>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</si>
  <si>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</si>
  <si>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</si>
  <si>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</si>
  <si>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</si>
  <si>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</si>
  <si>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</si>
  <si>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</si>
  <si>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</si>
  <si>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</si>
  <si>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</si>
  <si>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</si>
  <si>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</si>
  <si>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</si>
  <si>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</si>
  <si>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</si>
  <si>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</si>
  <si>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</si>
  <si>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</si>
  <si>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</si>
  <si>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</si>
  <si>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</si>
  <si>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</si>
  <si>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</si>
  <si>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</si>
  <si>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</si>
  <si>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</si>
  <si>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</si>
  <si>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</si>
  <si>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</si>
  <si>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</si>
  <si>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</si>
  <si>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</si>
  <si>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</si>
  <si>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</si>
  <si>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</si>
  <si>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</si>
  <si>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</si>
  <si>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</si>
  <si>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</si>
  <si>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</si>
  <si>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</si>
  <si>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</si>
  <si>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</si>
  <si>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</si>
  <si>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</si>
  <si>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</si>
  <si>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</si>
  <si>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</si>
  <si>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</si>
  <si>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</si>
  <si>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</si>
  <si>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</si>
  <si>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</si>
  <si>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</si>
  <si>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</si>
  <si>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</si>
  <si>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</si>
  <si>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</si>
  <si>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</si>
  <si>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</si>
  <si>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</si>
  <si>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</si>
  <si>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</si>
  <si>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</si>
  <si>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</si>
  <si>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</si>
  <si>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</si>
  <si>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</si>
  <si>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</si>
  <si>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</si>
  <si>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</si>
  <si>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</si>
  <si>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</si>
  <si>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</si>
  <si>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</si>
  <si>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</si>
  <si>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</si>
  <si>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</si>
  <si>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</si>
  <si>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</si>
  <si>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</si>
  <si>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</si>
  <si>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</si>
  <si>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</si>
  <si>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</si>
  <si>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</si>
  <si>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</si>
  <si>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</si>
  <si>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</si>
  <si>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</si>
  <si>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</si>
  <si>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</si>
  <si>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</si>
  <si>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</si>
  <si>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</si>
  <si>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</si>
  <si>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</si>
  <si>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</si>
  <si>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</si>
  <si>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</si>
  <si>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</si>
  <si>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</si>
  <si>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</si>
  <si>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</si>
  <si>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</si>
  <si>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</si>
  <si>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</si>
  <si>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</si>
  <si>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</si>
  <si>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</si>
  <si>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</si>
  <si>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</si>
  <si>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</si>
  <si>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</si>
  <si>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</si>
  <si>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</si>
  <si>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</si>
  <si>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</si>
  <si>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</si>
  <si>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</si>
  <si>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</si>
  <si>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</si>
  <si>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</si>
  <si>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</si>
  <si>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</si>
  <si>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</si>
  <si>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</si>
  <si>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</si>
  <si>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</si>
  <si>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</si>
  <si>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</si>
  <si>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</si>
  <si>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</si>
  <si>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</si>
  <si>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</si>
  <si>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</si>
  <si>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</si>
  <si>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</si>
  <si>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</si>
  <si>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</si>
  <si>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</si>
  <si>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</si>
  <si>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</si>
  <si>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</si>
  <si>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</si>
  <si>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</si>
  <si>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</si>
  <si>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</si>
  <si>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</si>
  <si>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</si>
  <si>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</si>
  <si>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</si>
  <si>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</si>
  <si>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</si>
  <si>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</si>
  <si>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</si>
  <si>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</si>
  <si>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</si>
  <si>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</si>
  <si>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</si>
  <si>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</si>
  <si>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</si>
  <si>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</si>
  <si>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</si>
  <si>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</si>
  <si>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</si>
  <si>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</si>
  <si>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</si>
  <si>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</si>
  <si>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</si>
  <si>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</si>
  <si>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</si>
  <si>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</si>
  <si>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</si>
  <si>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</si>
  <si>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</si>
  <si>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</si>
  <si>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</si>
  <si>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</si>
  <si>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</si>
  <si>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</si>
  <si>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</si>
  <si>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</si>
  <si>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</si>
  <si>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</si>
  <si>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</si>
  <si>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</si>
  <si>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</si>
  <si>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</si>
  <si>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</si>
  <si>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</si>
  <si>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</si>
  <si>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</si>
  <si>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</si>
  <si>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</si>
  <si>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</si>
  <si>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</si>
  <si>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</si>
  <si>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</si>
  <si>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</si>
  <si>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</si>
  <si>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</si>
  <si>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</si>
  <si>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</si>
  <si>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</si>
  <si>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</si>
  <si>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</si>
  <si>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</si>
  <si>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</si>
  <si>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</si>
  <si>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</si>
  <si>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</si>
  <si>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</si>
  <si>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</si>
  <si>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</si>
  <si>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</si>
  <si>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</si>
  <si>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</si>
  <si>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</si>
  <si>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</si>
  <si>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</si>
  <si>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</si>
  <si>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</si>
  <si>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</si>
  <si>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</si>
  <si>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</si>
  <si>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</si>
  <si>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</si>
  <si>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</si>
  <si>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</si>
  <si>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</si>
  <si>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</si>
  <si>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</si>
  <si>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</si>
  <si>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</si>
  <si>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</si>
  <si>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</si>
  <si>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</si>
  <si>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</si>
  <si>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</si>
  <si>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</si>
  <si>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</si>
  <si>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</si>
  <si>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</si>
  <si>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</si>
  <si>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</si>
  <si>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</si>
  <si>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</si>
  <si>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</si>
  <si>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</si>
  <si>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</si>
  <si>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</si>
  <si>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</si>
  <si>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</si>
  <si>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</si>
  <si>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</si>
  <si>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</si>
  <si>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</si>
  <si>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</si>
  <si>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</si>
  <si>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</si>
  <si>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</si>
  <si>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</si>
  <si>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</si>
  <si>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</si>
  <si>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</si>
  <si>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</si>
  <si>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</si>
  <si>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</si>
  <si>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</si>
  <si>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</si>
  <si>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</si>
  <si>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</si>
  <si>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</si>
  <si>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</si>
  <si>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</si>
  <si>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</si>
  <si>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</si>
  <si>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</si>
  <si>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</si>
  <si>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</si>
  <si>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</si>
  <si>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</si>
  <si>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</si>
  <si>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</si>
  <si>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</si>
  <si>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</si>
  <si>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</si>
  <si>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</si>
  <si>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</si>
  <si>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</si>
  <si>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</si>
  <si>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</si>
  <si>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</si>
  <si>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</si>
  <si>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</si>
  <si>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</si>
  <si>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</si>
  <si>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</si>
  <si>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</si>
  <si>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</si>
  <si>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</si>
  <si>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</si>
  <si>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</si>
  <si>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</si>
  <si>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</si>
  <si>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</si>
  <si>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</si>
  <si>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</si>
  <si>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</si>
  <si>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</si>
  <si>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</si>
  <si>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</si>
  <si>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</si>
  <si>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</si>
  <si>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</si>
  <si>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</si>
  <si>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</si>
  <si>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</si>
  <si>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</si>
  <si>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</si>
  <si>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</si>
  <si>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</si>
  <si>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</si>
  <si>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</si>
  <si>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</si>
  <si>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</si>
  <si>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</si>
  <si>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</si>
  <si>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</si>
  <si>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</si>
  <si>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</si>
  <si>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</si>
  <si>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</si>
  <si>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</si>
  <si>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</si>
  <si>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</si>
  <si>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</si>
  <si>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</si>
  <si>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</si>
  <si>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</si>
  <si>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</si>
  <si>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</si>
  <si>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</si>
  <si>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</si>
  <si>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</si>
  <si>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</si>
  <si>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</si>
  <si>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</si>
  <si>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</si>
  <si>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</si>
  <si>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</si>
  <si>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</si>
  <si>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</si>
  <si>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</si>
  <si>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</si>
  <si>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</si>
  <si>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</si>
  <si>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</si>
  <si>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</si>
  <si>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</si>
  <si>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</si>
  <si>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</si>
  <si>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</si>
  <si>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</si>
  <si>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</si>
  <si>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</si>
  <si>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</si>
  <si>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</si>
  <si>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</si>
  <si>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</si>
  <si>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</si>
  <si>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</si>
  <si>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</si>
  <si>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</si>
  <si>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</si>
  <si>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</si>
  <si>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</si>
  <si>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</si>
  <si>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</si>
  <si>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</si>
  <si>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</si>
  <si>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</si>
  <si>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</si>
  <si>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</si>
  <si>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</si>
  <si>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</si>
  <si>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</si>
  <si>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</si>
  <si>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</si>
  <si>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</si>
  <si>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</si>
  <si>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</si>
  <si>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</si>
  <si>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</si>
  <si>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</si>
  <si>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</si>
  <si>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</si>
  <si>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</si>
  <si>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</si>
  <si>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</si>
  <si>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</si>
  <si>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</si>
  <si>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</si>
  <si>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</si>
  <si>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</si>
  <si>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</si>
  <si>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</si>
  <si>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</si>
  <si>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</si>
  <si>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</si>
  <si>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</si>
  <si>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</si>
  <si>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</si>
  <si>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</si>
  <si>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</si>
  <si>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</si>
  <si>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</si>
  <si>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</si>
  <si>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</si>
  <si>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</si>
  <si>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</si>
  <si>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</si>
  <si>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</si>
  <si>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</si>
  <si>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</si>
  <si>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</si>
  <si>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</si>
  <si>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</si>
  <si>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</si>
  <si>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</si>
  <si>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</si>
  <si>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</si>
  <si>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</si>
  <si>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</si>
  <si>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</si>
  <si>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</si>
  <si>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</si>
  <si>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</si>
  <si>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</si>
  <si>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</si>
  <si>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</si>
  <si>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</si>
  <si>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</si>
  <si>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</si>
  <si>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</si>
  <si>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</si>
  <si>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</si>
  <si>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</si>
  <si>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</si>
  <si>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</si>
  <si>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</si>
  <si>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</si>
  <si>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</si>
  <si>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</si>
  <si>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</si>
  <si>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</si>
  <si>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</si>
  <si>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</si>
  <si>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</si>
  <si>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</si>
  <si>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</si>
  <si>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</si>
  <si>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</si>
  <si>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</si>
  <si>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</si>
  <si>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</si>
  <si>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</si>
  <si>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</si>
  <si>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</si>
  <si>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</si>
  <si>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</si>
  <si>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</si>
  <si>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</si>
  <si>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</si>
  <si>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</si>
  <si>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</si>
  <si>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</si>
  <si>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</si>
  <si>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</si>
  <si>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</si>
  <si>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</si>
  <si>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</si>
  <si>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</si>
  <si>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</si>
  <si>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</si>
  <si>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</si>
  <si>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</si>
  <si>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</si>
  <si>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</si>
  <si>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</si>
  <si>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</si>
  <si>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</si>
  <si>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</si>
  <si>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</si>
  <si>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</si>
  <si>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</si>
  <si>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</si>
  <si>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</si>
  <si>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</si>
  <si>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</si>
  <si>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</si>
  <si>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</si>
  <si>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</si>
  <si>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</si>
  <si>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</si>
  <si>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</si>
  <si>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</si>
  <si>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</si>
  <si>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</si>
  <si>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</si>
  <si>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</si>
  <si>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</si>
  <si>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</si>
  <si>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</si>
  <si>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</si>
  <si>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</si>
  <si>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</si>
  <si>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</si>
  <si>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</si>
  <si>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</si>
  <si>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</si>
  <si>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</si>
  <si>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</si>
  <si>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</si>
  <si>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</si>
  <si>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</si>
  <si>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</si>
  <si>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</si>
  <si>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</si>
  <si>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</si>
  <si>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</si>
  <si>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</si>
  <si>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</si>
  <si>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</si>
  <si>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</si>
  <si>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</si>
  <si>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</si>
  <si>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</si>
  <si>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</si>
  <si>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</si>
  <si>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</si>
  <si>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</si>
  <si>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</si>
  <si>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</si>
  <si>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</si>
  <si>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</si>
  <si>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</si>
  <si>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</si>
  <si>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</si>
  <si>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</si>
  <si>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</si>
  <si>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</si>
  <si>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</si>
  <si>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</si>
  <si>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</si>
  <si>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</si>
  <si>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</si>
  <si>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</si>
  <si>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</si>
  <si>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</si>
  <si>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</si>
  <si>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</si>
  <si>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</si>
  <si>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</si>
  <si>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</si>
  <si>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</si>
  <si>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</si>
  <si>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</si>
  <si>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</si>
  <si>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</si>
  <si>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</si>
  <si>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</si>
  <si>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</si>
  <si>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</si>
  <si>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</si>
  <si>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</si>
  <si>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</si>
  <si>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</si>
  <si>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</si>
  <si>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</si>
  <si>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</si>
  <si>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</si>
  <si>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</si>
  <si>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</si>
  <si>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</si>
  <si>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</si>
  <si>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</si>
  <si>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</si>
  <si>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</si>
  <si>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</si>
  <si>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</si>
  <si>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</si>
  <si>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</si>
  <si>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</si>
  <si>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</si>
  <si>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</si>
  <si>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</si>
  <si>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</si>
  <si>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</si>
  <si>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</si>
  <si>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</si>
  <si>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</si>
  <si>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</si>
  <si>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</si>
  <si>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</si>
  <si>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</si>
  <si>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</si>
  <si>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</si>
  <si>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</si>
  <si>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</si>
  <si>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</si>
  <si>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</si>
  <si>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</si>
  <si>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</si>
  <si>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</si>
  <si>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</si>
  <si>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</si>
  <si>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</si>
  <si>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</si>
  <si>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</si>
  <si>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</si>
  <si>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</si>
  <si>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</si>
  <si>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</si>
  <si>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</si>
  <si>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</si>
  <si>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</si>
  <si>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</si>
  <si>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</si>
  <si>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</si>
  <si>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</si>
  <si>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</si>
  <si>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</si>
  <si>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</si>
  <si>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</si>
  <si>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</si>
  <si>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</si>
  <si>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</si>
  <si>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</si>
  <si>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</si>
  <si>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</si>
  <si>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</si>
  <si>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</si>
  <si>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</si>
  <si>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</si>
  <si>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</si>
  <si>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</si>
  <si>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</si>
  <si>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</si>
  <si>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</si>
  <si>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</si>
  <si>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</si>
  <si>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</si>
  <si>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</si>
  <si>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</si>
  <si>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</si>
  <si>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</si>
  <si>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</si>
  <si>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</si>
  <si>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</si>
  <si>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</si>
  <si>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</si>
  <si>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</si>
  <si>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</si>
  <si>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</si>
  <si>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</si>
  <si>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</si>
  <si>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</si>
  <si>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</si>
  <si>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</si>
  <si>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</si>
  <si>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</si>
  <si>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</si>
  <si>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</si>
  <si>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</si>
  <si>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</si>
  <si>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</si>
  <si>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</si>
  <si>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</si>
  <si>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</si>
  <si>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</si>
  <si>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</si>
  <si>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</si>
  <si>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</si>
  <si>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</si>
  <si>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</si>
  <si>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</si>
  <si>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</si>
  <si>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</si>
  <si>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</si>
  <si>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</si>
  <si>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</si>
  <si>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</si>
  <si>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</si>
  <si>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</si>
  <si>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</si>
  <si>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</si>
  <si>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</si>
  <si>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</si>
  <si>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</si>
  <si>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</si>
  <si>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</si>
  <si>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</si>
  <si>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</si>
  <si>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</si>
  <si>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</si>
  <si>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</si>
  <si>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</si>
  <si>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</si>
  <si>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</si>
  <si>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</si>
  <si>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</si>
  <si>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</si>
  <si>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</si>
  <si>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</si>
  <si>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</si>
  <si>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</si>
  <si>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</si>
  <si>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</si>
  <si>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</si>
  <si>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</si>
  <si>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</si>
  <si>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</si>
  <si>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</si>
  <si>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</si>
  <si>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</si>
  <si>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</si>
  <si>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</si>
  <si>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</si>
  <si>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</si>
  <si>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</si>
  <si>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</si>
  <si>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</si>
  <si>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</si>
  <si>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</si>
  <si>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</si>
  <si>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</si>
  <si>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</si>
  <si>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</si>
  <si>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</si>
  <si>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</si>
  <si>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</si>
  <si>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</si>
  <si>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</si>
  <si>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</si>
  <si>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</si>
  <si>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</si>
  <si>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</si>
  <si>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</si>
  <si>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</si>
  <si>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</si>
  <si>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</si>
  <si>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</si>
  <si>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</si>
  <si>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</si>
  <si>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</si>
  <si>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</si>
  <si>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</si>
  <si>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</si>
  <si>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</si>
  <si>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</si>
  <si>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</si>
  <si>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</si>
  <si>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</si>
  <si>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</si>
  <si>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</si>
  <si>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</si>
  <si>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</si>
  <si>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</si>
  <si>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</si>
  <si>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</si>
  <si>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</si>
  <si>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</si>
  <si>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</si>
  <si>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</si>
  <si>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</si>
  <si>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</si>
  <si>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</si>
  <si>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</si>
  <si>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</si>
  <si>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</si>
  <si>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</si>
  <si>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</si>
  <si>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</si>
  <si>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</si>
  <si>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</si>
  <si>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</si>
  <si>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</si>
  <si>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</si>
  <si>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</si>
  <si>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</si>
  <si>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</si>
  <si>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</si>
  <si>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</si>
  <si>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</si>
  <si>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</si>
  <si>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</si>
  <si>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</si>
  <si>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</si>
  <si>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</si>
  <si>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</si>
  <si>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</si>
  <si>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</si>
  <si>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</si>
  <si>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</si>
  <si>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</si>
  <si>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</si>
  <si>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</si>
  <si>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</si>
  <si>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</si>
  <si>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</si>
  <si>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</si>
  <si>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</si>
  <si>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</si>
  <si>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</si>
  <si>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</si>
  <si>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</si>
  <si>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</si>
  <si>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</si>
  <si>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</si>
  <si>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</si>
  <si>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</si>
  <si>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</si>
  <si>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</si>
  <si>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</si>
  <si>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</si>
  <si>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</si>
  <si>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</si>
  <si>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</si>
  <si>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</si>
  <si>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</si>
  <si>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</si>
  <si>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</si>
  <si>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</si>
  <si>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</si>
  <si>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</si>
  <si>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</si>
  <si>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</si>
  <si>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</si>
  <si>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</si>
  <si>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</si>
  <si>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</si>
  <si>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</si>
  <si>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</si>
  <si>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</si>
  <si>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</si>
  <si>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</si>
  <si>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</si>
  <si>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</si>
  <si>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</si>
  <si>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</si>
  <si>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</si>
  <si>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</si>
  <si>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</si>
  <si>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</si>
  <si>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</si>
  <si>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</si>
  <si>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</si>
  <si>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</si>
  <si>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</si>
  <si>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</si>
  <si>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</si>
  <si>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</si>
  <si>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</si>
  <si>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</si>
  <si>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</si>
  <si>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</si>
  <si>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</si>
  <si>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</si>
  <si>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</si>
  <si>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</si>
  <si>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</si>
  <si>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</si>
  <si>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</si>
  <si>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</si>
  <si>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</si>
  <si>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</si>
  <si>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</si>
  <si>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</si>
  <si>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</si>
  <si>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</si>
  <si>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</si>
  <si>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</si>
  <si>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</si>
  <si>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</si>
  <si>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</si>
  <si>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</si>
  <si>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</si>
  <si>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</si>
  <si>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</si>
  <si>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</si>
  <si>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</si>
  <si>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</si>
  <si>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</si>
  <si>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</si>
  <si>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</si>
  <si>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</si>
  <si>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</si>
  <si>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</si>
  <si>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</si>
  <si>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</si>
  <si>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</si>
  <si>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</si>
  <si>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</si>
  <si>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</si>
  <si>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</si>
  <si>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</si>
  <si>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</si>
  <si>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</si>
  <si>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</si>
  <si>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</si>
  <si>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</si>
  <si>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</si>
  <si>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</si>
  <si>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</si>
  <si>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</si>
  <si>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</si>
  <si>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</si>
  <si>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</si>
  <si>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</si>
  <si>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</si>
  <si>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</si>
  <si>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</si>
  <si>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</si>
  <si>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</si>
  <si>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</si>
  <si>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</si>
  <si>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</si>
  <si>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</si>
  <si>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</si>
  <si>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</si>
  <si>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</si>
  <si>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</si>
  <si>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</si>
  <si>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</si>
  <si>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</si>
  <si>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</si>
  <si>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</si>
  <si>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</si>
  <si>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</si>
  <si>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</si>
  <si>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</si>
  <si>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</si>
  <si>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</si>
  <si>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</si>
  <si>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</si>
  <si>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</si>
  <si>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</si>
  <si>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</si>
  <si>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</si>
  <si>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</si>
  <si>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</si>
  <si>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</si>
  <si>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</si>
  <si>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</si>
  <si>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</si>
  <si>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</si>
  <si>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</si>
  <si>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</si>
  <si>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</si>
  <si>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</si>
  <si>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</si>
  <si>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</si>
  <si>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</si>
  <si>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</si>
  <si>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</si>
  <si>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</si>
  <si>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</si>
  <si>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</si>
  <si>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</si>
  <si>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</si>
  <si>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</si>
  <si>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</si>
  <si>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</si>
  <si>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</si>
  <si>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</si>
  <si>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</si>
  <si>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</si>
  <si>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</si>
  <si>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</si>
  <si>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</si>
  <si>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</si>
  <si>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</si>
  <si>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</si>
  <si>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</si>
  <si>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</si>
  <si>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</si>
  <si>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</si>
  <si>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</si>
  <si>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</si>
  <si>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</si>
  <si>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</si>
  <si>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</si>
  <si>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</si>
  <si>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</si>
  <si>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</si>
  <si>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</si>
  <si>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</si>
  <si>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</si>
  <si>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</si>
  <si>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</si>
  <si>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</si>
  <si>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</si>
  <si>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</si>
  <si>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</si>
  <si>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</si>
  <si>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</si>
  <si>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</si>
  <si>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</si>
  <si>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</si>
  <si>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</si>
  <si>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</si>
  <si>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</si>
  <si>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</si>
  <si>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</si>
  <si>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</si>
  <si>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</si>
  <si>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</si>
  <si>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</si>
  <si>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</si>
  <si>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</si>
  <si>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</si>
  <si>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</si>
  <si>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</si>
  <si>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</si>
  <si>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</si>
  <si>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</si>
  <si>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</si>
  <si>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</si>
  <si>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</si>
  <si>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</si>
  <si>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</si>
  <si>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</si>
  <si>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</si>
  <si>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</si>
  <si>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</si>
  <si>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</si>
  <si>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</si>
  <si>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</si>
  <si>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</si>
  <si>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</si>
  <si>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</si>
  <si>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</si>
  <si>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</si>
  <si>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</si>
  <si>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</si>
  <si>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</si>
  <si>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</si>
  <si>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</si>
  <si>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</si>
  <si>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</si>
  <si>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</si>
  <si>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</si>
  <si>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</si>
  <si>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</si>
  <si>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</si>
  <si>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</si>
  <si>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</si>
  <si>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</si>
  <si>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</si>
  <si>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</si>
  <si>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</si>
  <si>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</si>
  <si>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</si>
  <si>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</si>
  <si>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</si>
  <si>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</si>
  <si>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</si>
  <si>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</si>
  <si>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</si>
  <si>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</si>
  <si>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</si>
  <si>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</si>
  <si>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</si>
  <si>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</si>
  <si>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</si>
  <si>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</si>
  <si>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</si>
  <si>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</si>
  <si>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</si>
  <si>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</si>
  <si>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</si>
  <si>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</si>
  <si>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</si>
  <si>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</si>
  <si>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</si>
  <si>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</si>
  <si>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</si>
  <si>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</si>
  <si>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</si>
  <si>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</si>
  <si>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</si>
  <si>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</si>
  <si>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</si>
  <si>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</si>
  <si>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</si>
  <si>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</si>
  <si>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</si>
  <si>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</si>
  <si>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</si>
  <si>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</si>
  <si>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</si>
  <si>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</si>
  <si>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</si>
  <si>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</si>
  <si>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</si>
  <si>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</si>
  <si>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</si>
  <si>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</si>
  <si>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</si>
  <si>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</si>
  <si>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</si>
  <si>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</si>
  <si>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</si>
  <si>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</si>
  <si>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</si>
  <si>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</si>
  <si>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</si>
  <si>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</si>
  <si>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</si>
  <si>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</si>
  <si>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</si>
  <si>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</si>
  <si>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</si>
  <si>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</si>
  <si>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</si>
  <si>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</si>
  <si>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</si>
  <si>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</si>
  <si>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</si>
  <si>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</si>
  <si>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</si>
  <si>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</si>
  <si>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</si>
  <si>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</si>
  <si>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</si>
  <si>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</si>
  <si>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</si>
  <si>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</si>
  <si>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</si>
  <si>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</si>
  <si>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</si>
  <si>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</si>
  <si>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</si>
  <si>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</si>
  <si>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</si>
  <si>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</si>
  <si>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</si>
  <si>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</si>
  <si>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</si>
  <si>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</si>
  <si>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</si>
  <si>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</si>
  <si>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</si>
  <si>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</si>
  <si>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</si>
  <si>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</si>
  <si>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</si>
  <si>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</si>
  <si>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</si>
  <si>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</si>
  <si>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</si>
  <si>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</si>
  <si>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</si>
  <si>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</si>
  <si>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</si>
  <si>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</si>
  <si>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</si>
  <si>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</si>
  <si>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</si>
  <si>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</si>
  <si>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</si>
  <si>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</si>
  <si>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</si>
  <si>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</si>
  <si>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</si>
  <si>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</si>
  <si>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</si>
  <si>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</si>
  <si>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</si>
  <si>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</si>
  <si>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</si>
  <si>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</si>
  <si>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</si>
  <si>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</si>
  <si>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</si>
  <si>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</si>
  <si>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</si>
  <si>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</si>
  <si>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</si>
  <si>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</si>
  <si>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</si>
  <si>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</si>
  <si>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</si>
  <si>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</si>
  <si>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</si>
  <si>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</si>
  <si>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</si>
  <si>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</si>
  <si>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</si>
  <si>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</si>
  <si>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</si>
  <si>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</si>
  <si>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</si>
  <si>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</si>
  <si>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</si>
  <si>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</si>
  <si>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</si>
  <si>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</si>
  <si>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</si>
  <si>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</si>
  <si>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</si>
  <si>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</si>
  <si>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</si>
  <si>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</si>
  <si>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</si>
  <si>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</si>
  <si>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</si>
  <si>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</si>
  <si>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</si>
  <si>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</si>
  <si>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</si>
  <si>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</si>
  <si>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</si>
  <si>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</si>
  <si>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</si>
  <si>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</si>
  <si>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</si>
  <si>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</si>
  <si>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</si>
  <si>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</si>
  <si>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</si>
  <si>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</si>
  <si>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</si>
  <si>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</si>
  <si>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</si>
  <si>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</si>
  <si>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</si>
  <si>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</si>
  <si>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</si>
  <si>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</si>
  <si>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</si>
  <si>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</si>
  <si>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</si>
  <si>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</si>
  <si>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</si>
  <si>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</si>
  <si>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</si>
  <si>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</si>
  <si>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</si>
  <si>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</si>
  <si>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</si>
  <si>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</si>
  <si>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</si>
  <si>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</si>
  <si>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</si>
  <si>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</si>
  <si>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</si>
  <si>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</si>
  <si>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</si>
  <si>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</si>
  <si>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</si>
  <si>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</si>
  <si>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</si>
  <si>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</si>
  <si>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</si>
  <si>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</si>
  <si>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</si>
  <si>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</si>
  <si>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</si>
  <si>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</si>
  <si>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</si>
  <si>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</si>
  <si>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</si>
  <si>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</si>
  <si>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</si>
  <si>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</si>
  <si>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</si>
  <si>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</si>
  <si>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</si>
  <si>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</si>
  <si>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</si>
  <si>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</si>
  <si>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</si>
  <si>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</si>
  <si>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</si>
  <si>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</si>
  <si>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</si>
  <si>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</si>
  <si>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</si>
  <si>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</si>
  <si>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</si>
  <si>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</si>
  <si>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</si>
  <si>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</si>
  <si>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</si>
  <si>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</si>
  <si>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</si>
  <si>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</si>
  <si>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</si>
  <si>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</si>
  <si>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</si>
  <si>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</si>
  <si>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</si>
  <si>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</si>
  <si>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</si>
  <si>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</si>
  <si>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</si>
  <si>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</si>
  <si>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</si>
  <si>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</si>
  <si>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</si>
  <si>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</si>
  <si>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</si>
  <si>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</si>
  <si>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</si>
  <si>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</si>
  <si>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</si>
  <si>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</si>
  <si>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</si>
  <si>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</si>
  <si>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</si>
  <si>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</si>
  <si>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</si>
  <si>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</si>
  <si>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</si>
  <si>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</si>
  <si>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</si>
  <si>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</si>
  <si>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</si>
  <si>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</si>
  <si>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</si>
  <si>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</si>
  <si>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</si>
  <si>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</si>
  <si>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</si>
  <si>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</si>
  <si>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</si>
  <si>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</si>
  <si>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</si>
  <si>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</si>
  <si>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</si>
  <si>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</si>
  <si>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</si>
  <si>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</si>
  <si>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</si>
  <si>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</si>
  <si>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</si>
  <si>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</si>
  <si>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</si>
  <si>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</si>
  <si>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</si>
  <si>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</si>
  <si>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</si>
  <si>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</si>
  <si>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</si>
  <si>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</si>
  <si>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</si>
  <si>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</si>
  <si>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</si>
  <si>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</si>
  <si>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</si>
  <si>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</si>
  <si>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</si>
  <si>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</si>
  <si>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</si>
  <si>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</si>
  <si>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</si>
  <si>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</si>
  <si>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</si>
  <si>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</si>
  <si>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</si>
  <si>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</si>
  <si>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</si>
  <si>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</si>
  <si>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</si>
  <si>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</si>
  <si>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</si>
  <si>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</si>
  <si>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</si>
  <si>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</si>
  <si>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</si>
  <si>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</si>
  <si>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</si>
  <si>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</si>
  <si>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</si>
  <si>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</si>
  <si>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</si>
  <si>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</si>
  <si>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</si>
  <si>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</si>
  <si>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</si>
  <si>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</si>
  <si>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</si>
  <si>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</si>
  <si>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</si>
  <si>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</si>
  <si>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</si>
  <si>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</si>
  <si>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</si>
  <si>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</si>
  <si>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</si>
  <si>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</si>
  <si>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</si>
  <si>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</si>
  <si>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</si>
  <si>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</si>
  <si>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</si>
  <si>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</si>
  <si>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</si>
  <si>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</si>
  <si>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</si>
  <si>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</si>
  <si>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</si>
  <si>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</si>
  <si>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</si>
  <si>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</si>
  <si>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</si>
  <si>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</si>
  <si>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</si>
  <si>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</si>
  <si>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</si>
  <si>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</si>
  <si>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</si>
  <si>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</si>
  <si>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</si>
  <si>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</si>
  <si>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</si>
  <si>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</si>
  <si>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</si>
  <si>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</si>
  <si>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</si>
  <si>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</si>
  <si>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</si>
  <si>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</si>
  <si>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</si>
  <si>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</si>
  <si>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</si>
  <si>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</si>
  <si>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</si>
  <si>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</si>
  <si>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</si>
  <si>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</si>
  <si>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</si>
  <si>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</si>
  <si>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</si>
  <si>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</si>
  <si>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</si>
  <si>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</si>
  <si>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</si>
  <si>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</si>
  <si>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</si>
  <si>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</si>
  <si>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</si>
  <si>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</si>
  <si>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</si>
  <si>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</si>
  <si>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</si>
  <si>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</si>
  <si>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</si>
  <si>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</si>
  <si>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</si>
  <si>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</si>
  <si>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</si>
  <si>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</si>
  <si>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</si>
  <si>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</si>
  <si>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</si>
  <si>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</si>
  <si>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</si>
  <si>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</si>
  <si>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</si>
  <si>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</si>
  <si>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</si>
  <si>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</si>
  <si>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</si>
  <si>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</si>
  <si>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</si>
  <si>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</si>
  <si>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</si>
  <si>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</si>
  <si>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</si>
  <si>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</si>
  <si>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</si>
  <si>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</si>
  <si>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</si>
  <si>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</si>
  <si>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</si>
  <si>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</si>
  <si>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</si>
  <si>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</si>
  <si>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</si>
  <si>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</si>
  <si>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</si>
  <si>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</si>
  <si>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</si>
  <si>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</si>
  <si>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</si>
  <si>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</si>
  <si>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</si>
  <si>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</si>
  <si>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</si>
  <si>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</si>
  <si>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</si>
  <si>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</si>
  <si>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</si>
  <si>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</si>
  <si>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</si>
  <si>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</si>
  <si>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</si>
  <si>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</si>
  <si>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</si>
  <si>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</si>
  <si>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</si>
  <si>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</si>
  <si>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</si>
  <si>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</si>
  <si>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</si>
  <si>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</si>
  <si>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</si>
  <si>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</si>
  <si>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</si>
  <si>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</si>
  <si>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</si>
  <si>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</si>
  <si>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</si>
  <si>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</si>
  <si>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</si>
  <si>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</si>
  <si>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</si>
  <si>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</si>
  <si>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</si>
  <si>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</si>
  <si>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</si>
  <si>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</si>
  <si>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</si>
  <si>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</si>
  <si>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</si>
  <si>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</si>
  <si>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</si>
  <si>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</si>
  <si>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</si>
  <si>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</si>
  <si>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</si>
  <si>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</si>
  <si>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</si>
  <si>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</si>
  <si>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</si>
  <si>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</si>
  <si>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</si>
  <si>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</si>
  <si>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</si>
  <si>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</si>
  <si>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</si>
  <si>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</si>
  <si>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</si>
  <si>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</si>
  <si>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</si>
  <si>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</si>
  <si>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</si>
  <si>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</si>
  <si>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</si>
  <si>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</si>
  <si>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</si>
  <si>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</si>
  <si>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</si>
  <si>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</si>
  <si>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</si>
  <si>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</si>
  <si>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</si>
  <si>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</si>
  <si>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</si>
  <si>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</si>
  <si>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</si>
  <si>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</si>
  <si>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</si>
  <si>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</si>
  <si>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</si>
  <si>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</si>
  <si>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</si>
  <si>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</si>
  <si>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</si>
  <si>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</si>
  <si>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</si>
  <si>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</si>
  <si>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</si>
  <si>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</si>
  <si>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</si>
  <si>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</si>
  <si>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</si>
  <si>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</si>
  <si>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</si>
  <si>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</si>
  <si>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</si>
  <si>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</si>
  <si>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</si>
  <si>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</si>
  <si>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</si>
  <si>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</si>
  <si>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</si>
  <si>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</si>
  <si>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</si>
  <si>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</si>
  <si>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</si>
  <si>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</si>
  <si>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</si>
  <si>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</si>
  <si>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</si>
  <si>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</si>
  <si>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</si>
  <si>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</si>
  <si>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</si>
  <si>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</si>
  <si>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</si>
  <si>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</si>
  <si>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</si>
  <si>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</si>
  <si>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</si>
  <si>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</si>
  <si>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</si>
  <si>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</si>
  <si>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</si>
  <si>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</si>
  <si>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</si>
  <si>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</si>
  <si>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</si>
  <si>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</si>
  <si>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</si>
  <si>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</si>
  <si>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</si>
  <si>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</si>
  <si>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</si>
  <si>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</si>
  <si>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</si>
  <si>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</si>
  <si>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</si>
  <si>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</si>
  <si>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</si>
  <si>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</si>
  <si>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</si>
  <si>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</si>
  <si>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</si>
  <si>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</si>
  <si>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</si>
  <si>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</si>
  <si>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</si>
  <si>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</si>
  <si>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</si>
  <si>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</si>
  <si>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</si>
  <si>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</si>
  <si>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</si>
  <si>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</si>
  <si>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</si>
  <si>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</si>
  <si>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</si>
  <si>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</si>
  <si>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</si>
  <si>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</si>
  <si>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</si>
  <si>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</si>
  <si>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</si>
  <si>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</si>
  <si>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</si>
  <si>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</si>
  <si>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</si>
  <si>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</si>
  <si>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</si>
  <si>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</si>
  <si>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</si>
  <si>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</si>
  <si>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</si>
  <si>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</si>
  <si>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</si>
  <si>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</si>
  <si>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</si>
  <si>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</si>
  <si>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</si>
  <si>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</si>
  <si>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</si>
  <si>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</si>
  <si>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</si>
  <si>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</si>
  <si>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</si>
  <si>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</si>
  <si>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</si>
  <si>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</si>
  <si>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</si>
  <si>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</si>
  <si>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</si>
  <si>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</si>
  <si>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</si>
  <si>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</si>
  <si>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</si>
  <si>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</si>
  <si>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</si>
  <si>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</si>
  <si>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</si>
  <si>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</si>
  <si>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</si>
  <si>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</si>
  <si>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</si>
  <si>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</si>
  <si>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</si>
  <si>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</si>
  <si>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</si>
  <si>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</si>
  <si>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</si>
  <si>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</si>
  <si>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</si>
  <si>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</si>
  <si>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</si>
  <si>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</si>
  <si>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</si>
  <si>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</si>
  <si>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</si>
  <si>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</si>
  <si>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</si>
  <si>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</si>
  <si>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</si>
  <si>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</si>
  <si>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</si>
  <si>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</si>
  <si>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</si>
  <si>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</si>
  <si>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</si>
  <si>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</si>
  <si>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</si>
  <si>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</si>
  <si>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</si>
  <si>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</si>
  <si>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</si>
  <si>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</si>
  <si>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</si>
  <si>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</si>
  <si>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</si>
  <si>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</si>
  <si>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</si>
  <si>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</si>
  <si>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</si>
  <si>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</si>
  <si>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</si>
  <si>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</si>
  <si>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</si>
  <si>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</si>
  <si>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</si>
  <si>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</si>
  <si>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</si>
  <si>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</si>
  <si>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</si>
  <si>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</si>
  <si>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</si>
  <si>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</si>
  <si>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</si>
  <si>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</si>
  <si>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</si>
  <si>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</si>
  <si>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</si>
  <si>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</si>
  <si>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</si>
  <si>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</si>
  <si>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</si>
  <si>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</si>
  <si>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</si>
  <si>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</si>
  <si>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</si>
  <si>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</si>
  <si>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</si>
  <si>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</si>
  <si>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</si>
  <si>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</si>
  <si>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</si>
  <si>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</si>
  <si>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</si>
  <si>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</si>
  <si>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</si>
  <si>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</si>
  <si>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</si>
  <si>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</si>
  <si>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</si>
  <si>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</si>
  <si>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</si>
  <si>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</si>
  <si>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</si>
  <si>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</si>
  <si>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</si>
  <si>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</si>
  <si>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</si>
  <si>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</si>
  <si>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</si>
  <si>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</si>
  <si>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</si>
  <si>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</si>
  <si>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</si>
  <si>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</si>
  <si>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</si>
  <si>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</si>
  <si>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</si>
  <si>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</si>
  <si>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</si>
  <si>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</si>
  <si>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</si>
  <si>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</si>
  <si>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</si>
  <si>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</si>
  <si>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</si>
  <si>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</si>
  <si>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</si>
  <si>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</si>
  <si>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</si>
  <si>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</si>
  <si>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</si>
  <si>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</si>
  <si>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</si>
  <si>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</si>
  <si>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</si>
  <si>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</si>
  <si>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</si>
  <si>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</si>
  <si>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</si>
  <si>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</si>
  <si>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</si>
  <si>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</si>
  <si>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</si>
  <si>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</si>
  <si>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</si>
  <si>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</si>
  <si>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</si>
  <si>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</si>
  <si>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</si>
  <si>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</si>
  <si>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</si>
  <si>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</si>
  <si>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</si>
  <si>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</si>
  <si>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</si>
  <si>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</si>
  <si>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</si>
  <si>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</si>
  <si>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</si>
  <si>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</si>
  <si>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</si>
  <si>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</si>
  <si>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</si>
  <si>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</si>
  <si>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</si>
  <si>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</si>
  <si>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</si>
  <si>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</si>
  <si>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</si>
  <si>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</si>
  <si>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</si>
  <si>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</si>
  <si>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</si>
  <si>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</si>
  <si>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</si>
  <si>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</si>
  <si>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</si>
  <si>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</si>
  <si>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</si>
  <si>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</si>
  <si>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</si>
  <si>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</si>
  <si>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</si>
  <si>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</si>
  <si>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</si>
  <si>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</si>
  <si>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</si>
  <si>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</si>
  <si>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</si>
  <si>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</si>
  <si>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</si>
  <si>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</si>
  <si>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</si>
  <si>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</si>
  <si>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</si>
  <si>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</si>
  <si>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</si>
  <si>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</si>
  <si>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</si>
  <si>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</si>
  <si>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</si>
  <si>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</si>
  <si>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</si>
  <si>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</si>
  <si>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</si>
  <si>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</si>
  <si>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</si>
  <si>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</si>
  <si>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</si>
  <si>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</si>
  <si>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</si>
  <si>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</si>
  <si>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</si>
  <si>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</si>
  <si>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</si>
  <si>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</si>
  <si>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</si>
  <si>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</si>
  <si>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</si>
  <si>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</si>
  <si>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</si>
  <si>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</si>
  <si>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</si>
  <si>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</si>
  <si>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</si>
  <si>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</si>
  <si>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</si>
  <si>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</si>
  <si>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</si>
  <si>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</si>
  <si>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</si>
  <si>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</si>
  <si>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</si>
  <si>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</si>
  <si>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</si>
  <si>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</si>
  <si>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</si>
  <si>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</si>
  <si>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</si>
  <si>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</si>
  <si>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</si>
  <si>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</si>
  <si>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</si>
  <si>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</si>
  <si>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</si>
  <si>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</si>
  <si>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</si>
  <si>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</si>
  <si>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</si>
  <si>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</si>
  <si>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</si>
  <si>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</si>
  <si>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</si>
  <si>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</si>
  <si>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</si>
  <si>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</si>
  <si>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</si>
  <si>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</si>
  <si>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</si>
  <si>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</si>
  <si>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</si>
  <si>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</si>
  <si>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</si>
  <si>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</si>
  <si>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</si>
  <si>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</si>
  <si>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</si>
  <si>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</si>
  <si>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</si>
  <si>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</si>
  <si>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</si>
  <si>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</si>
  <si>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</si>
  <si>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</si>
  <si>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</si>
  <si>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</si>
  <si>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</si>
  <si>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</si>
  <si>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</si>
  <si>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</si>
  <si>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</si>
  <si>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</si>
  <si>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</si>
  <si>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</si>
  <si>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</si>
  <si>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</si>
  <si>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</si>
  <si>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</si>
  <si>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</si>
  <si>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</si>
  <si>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</si>
  <si>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</si>
  <si>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</si>
  <si>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</si>
  <si>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</si>
  <si>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</si>
  <si>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</si>
  <si>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</si>
  <si>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</si>
  <si>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</si>
  <si>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</si>
  <si>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</si>
  <si>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</si>
  <si>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</si>
  <si>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</si>
  <si>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</si>
  <si>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</si>
  <si>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</si>
  <si>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</si>
  <si>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</si>
  <si>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</si>
  <si>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</si>
  <si>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</si>
  <si>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</si>
  <si>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</si>
  <si>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</si>
  <si>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</si>
  <si>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</si>
  <si>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</si>
  <si>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</si>
  <si>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</si>
  <si>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</si>
  <si>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</si>
  <si>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</si>
  <si>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</si>
  <si>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</si>
  <si>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</si>
  <si>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</si>
  <si>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</si>
  <si>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</si>
  <si>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</si>
  <si>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</si>
  <si>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</si>
  <si>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</si>
  <si>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</si>
  <si>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</si>
  <si>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</si>
  <si>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</si>
  <si>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</si>
  <si>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</si>
  <si>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</si>
  <si>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</si>
  <si>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</si>
  <si>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</si>
  <si>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</si>
  <si>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</si>
  <si>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</si>
  <si>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</si>
  <si>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</si>
  <si>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</si>
  <si>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</si>
  <si>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</si>
  <si>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</si>
  <si>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</si>
  <si>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</si>
  <si>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</si>
  <si>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</si>
  <si>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</si>
  <si>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</si>
  <si>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</si>
  <si>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</si>
  <si>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</si>
  <si>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</si>
  <si>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</si>
  <si>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</si>
  <si>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</si>
  <si>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</si>
  <si>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</si>
  <si>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</si>
  <si>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</si>
  <si>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</si>
  <si>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</si>
  <si>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</si>
  <si>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</si>
  <si>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</si>
  <si>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</si>
  <si>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</si>
  <si>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</si>
  <si>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</si>
  <si>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</si>
  <si>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</si>
  <si>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</si>
  <si>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</si>
  <si>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</si>
  <si>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</si>
  <si>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</si>
  <si>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</si>
  <si>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</si>
  <si>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</si>
  <si>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</si>
  <si>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</si>
  <si>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</si>
  <si>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</si>
  <si>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</si>
  <si>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</si>
  <si>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</si>
  <si>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</si>
  <si>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</si>
  <si>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</si>
  <si>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</si>
  <si>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</si>
  <si>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</si>
  <si>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</si>
  <si>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</si>
  <si>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</si>
  <si>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</si>
  <si>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</si>
  <si>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</si>
  <si>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</si>
  <si>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</si>
  <si>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</si>
  <si>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</si>
  <si>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</si>
  <si>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</si>
  <si>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</si>
  <si>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</si>
  <si>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</si>
  <si>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</si>
  <si>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</si>
  <si>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</si>
  <si>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</si>
  <si>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</si>
  <si>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</si>
  <si>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</si>
  <si>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</si>
  <si>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</si>
  <si>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</si>
  <si>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</si>
  <si>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</si>
  <si>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</si>
  <si>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</si>
  <si>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</si>
  <si>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</si>
  <si>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</si>
  <si>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</si>
  <si>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</si>
  <si>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</si>
  <si>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</si>
  <si>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</si>
  <si>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</si>
  <si>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</si>
  <si>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</si>
  <si>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</si>
  <si>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</si>
  <si>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</si>
  <si>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</si>
  <si>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</si>
  <si>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</si>
  <si>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</si>
  <si>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</si>
  <si>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</si>
  <si>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</si>
  <si>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</si>
  <si>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</si>
  <si>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</si>
  <si>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</si>
  <si>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</si>
  <si>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</si>
  <si>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</si>
  <si>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</si>
  <si>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</si>
  <si>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</si>
  <si>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</si>
  <si>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</si>
  <si>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</si>
  <si>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</si>
  <si>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</si>
  <si>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</si>
  <si>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</si>
  <si>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</si>
  <si>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</si>
  <si>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</si>
  <si>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</si>
  <si>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</si>
  <si>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</si>
  <si>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</si>
  <si>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</si>
  <si>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</si>
  <si>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</si>
  <si>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</si>
  <si>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</si>
  <si>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</si>
  <si>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</si>
  <si>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</si>
  <si>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</si>
  <si>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</si>
  <si>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</si>
  <si>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</si>
  <si>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</si>
  <si>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</si>
  <si>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</si>
  <si>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</si>
  <si>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</si>
  <si>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</si>
  <si>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</si>
  <si>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</si>
  <si>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</si>
  <si>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</si>
  <si>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</si>
  <si>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</si>
  <si>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</si>
  <si>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</si>
  <si>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</si>
  <si>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</si>
  <si>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</si>
  <si>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</si>
  <si>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</si>
  <si>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</si>
  <si>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</si>
  <si>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</si>
  <si>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</si>
  <si>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</si>
  <si>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</si>
  <si>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</si>
  <si>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</si>
  <si>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</si>
  <si>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</si>
  <si>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</si>
  <si>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</si>
  <si>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</si>
  <si>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</si>
  <si>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</si>
  <si>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</si>
  <si>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</si>
  <si>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</si>
  <si>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</si>
  <si>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</si>
  <si>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</si>
  <si>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</si>
  <si>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</si>
  <si>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</si>
  <si>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</si>
  <si>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</si>
  <si>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</si>
  <si>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</si>
  <si>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</si>
  <si>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</si>
  <si>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</si>
  <si>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</si>
  <si>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</si>
  <si>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</si>
  <si>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</si>
  <si>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</si>
  <si>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</si>
  <si>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</si>
  <si>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</si>
  <si>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</si>
  <si>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</si>
  <si>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</si>
  <si>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</si>
  <si>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</si>
  <si>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</si>
  <si>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</si>
  <si>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</si>
  <si>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</si>
  <si>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</si>
  <si>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</si>
  <si>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</si>
  <si>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</si>
  <si>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</si>
  <si>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</si>
  <si>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</si>
  <si>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</si>
  <si>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</si>
  <si>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</si>
  <si>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</si>
  <si>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</si>
  <si>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</si>
  <si>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</si>
  <si>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</si>
  <si>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</si>
  <si>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</si>
  <si>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</si>
  <si>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</si>
  <si>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</si>
  <si>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</si>
  <si>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</si>
  <si>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</si>
  <si>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</si>
  <si>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</si>
  <si>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</si>
  <si>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</si>
  <si>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</si>
  <si>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</si>
  <si>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</si>
  <si>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</si>
  <si>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</si>
  <si>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</si>
  <si>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</si>
  <si>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</si>
  <si>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</si>
  <si>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</si>
  <si>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</si>
  <si>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</si>
  <si>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</si>
  <si>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</si>
  <si>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</si>
  <si>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</si>
  <si>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</si>
  <si>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</si>
  <si>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</si>
  <si>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</si>
  <si>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</si>
  <si>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</si>
  <si>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</si>
  <si>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</si>
  <si>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</si>
  <si>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</si>
  <si>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</si>
  <si>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</si>
  <si>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</si>
  <si>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</si>
  <si>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</si>
  <si>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</si>
  <si>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</si>
  <si>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</si>
  <si>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</si>
  <si>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</si>
  <si>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</si>
  <si>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</si>
  <si>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</si>
  <si>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</si>
  <si>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</si>
  <si>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</si>
  <si>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</si>
  <si>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</si>
  <si>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</si>
  <si>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</si>
  <si>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</si>
  <si>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</si>
  <si>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</si>
  <si>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</si>
  <si>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</si>
  <si>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</si>
  <si>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</si>
  <si>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</si>
  <si>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</si>
  <si>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</si>
  <si>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</si>
  <si>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</si>
  <si>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</si>
  <si>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</si>
  <si>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</si>
  <si>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</si>
  <si>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</si>
  <si>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</si>
  <si>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</si>
  <si>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</si>
  <si>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</si>
  <si>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</si>
  <si>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</si>
  <si>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</si>
  <si>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</si>
  <si>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</si>
  <si>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</si>
  <si>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</si>
  <si>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</si>
  <si>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</si>
  <si>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</si>
  <si>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</si>
  <si>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</si>
  <si>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</si>
  <si>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</si>
  <si>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</si>
  <si>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</si>
  <si>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</si>
  <si>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</si>
  <si>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</si>
  <si>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</si>
  <si>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</si>
  <si>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</si>
  <si>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</si>
  <si>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</si>
  <si>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</si>
  <si>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</si>
  <si>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</si>
  <si>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</si>
  <si>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</si>
  <si>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</si>
  <si>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</si>
  <si>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</si>
  <si>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</si>
  <si>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</si>
  <si>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</si>
  <si>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</si>
  <si>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</si>
  <si>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</si>
  <si>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</si>
  <si>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</si>
  <si>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</si>
  <si>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</si>
  <si>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</si>
  <si>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</si>
  <si>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</si>
  <si>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</si>
  <si>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</si>
  <si>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</si>
  <si>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</si>
  <si>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</si>
  <si>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</si>
  <si>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</si>
  <si>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</si>
  <si>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</si>
  <si>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</si>
  <si>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</si>
  <si>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</si>
  <si>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</si>
  <si>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</si>
  <si>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</si>
  <si>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</si>
  <si>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</si>
  <si>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</si>
  <si>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</si>
  <si>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</si>
  <si>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</si>
  <si>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</si>
  <si>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</si>
  <si>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</si>
  <si>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</si>
  <si>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</si>
  <si>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</si>
  <si>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</si>
  <si>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</si>
  <si>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</si>
  <si>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</si>
  <si>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</si>
  <si>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</si>
  <si>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</si>
  <si>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</si>
  <si>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</si>
  <si>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</si>
  <si>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</si>
  <si>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</si>
  <si>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</si>
  <si>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</si>
  <si>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</si>
  <si>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</si>
  <si>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</si>
  <si>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</si>
  <si>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</si>
  <si>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</si>
  <si>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</si>
  <si>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</si>
  <si>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</si>
  <si>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</si>
  <si>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</si>
  <si>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</si>
  <si>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</si>
  <si>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</si>
  <si>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</si>
  <si>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</si>
  <si>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</si>
  <si>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</si>
  <si>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</si>
  <si>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</si>
  <si>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</si>
  <si>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</si>
  <si>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</si>
  <si>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</si>
  <si>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</si>
  <si>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</si>
  <si>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</si>
  <si>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</si>
  <si>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</si>
  <si>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</si>
  <si>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</si>
  <si>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</si>
  <si>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</si>
  <si>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</si>
  <si>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</si>
  <si>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</si>
  <si>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</si>
  <si>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</si>
  <si>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</si>
  <si>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</si>
  <si>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</si>
  <si>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</si>
  <si>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</si>
  <si>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</si>
  <si>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</si>
  <si>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</si>
  <si>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</si>
  <si>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</si>
  <si>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</si>
  <si>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</si>
  <si>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</si>
  <si>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</si>
  <si>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</si>
  <si>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</si>
  <si>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</si>
  <si>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</si>
  <si>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</si>
  <si>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</si>
  <si>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</si>
  <si>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</si>
  <si>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</si>
  <si>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</si>
  <si>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</si>
  <si>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</si>
  <si>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</si>
  <si>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</si>
  <si>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</si>
  <si>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</si>
  <si>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</si>
  <si>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</si>
  <si>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</si>
  <si>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</si>
  <si>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</si>
  <si>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</si>
  <si>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</si>
  <si>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</si>
  <si>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</si>
  <si>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</si>
  <si>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</si>
  <si>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</si>
  <si>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</si>
  <si>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</si>
  <si>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</si>
  <si>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</si>
  <si>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</si>
  <si>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</si>
  <si>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</si>
  <si>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</si>
  <si>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</si>
  <si>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</si>
  <si>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</si>
  <si>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</si>
  <si>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</si>
  <si>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</si>
  <si>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</si>
  <si>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</si>
  <si>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</si>
  <si>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</si>
  <si>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</si>
  <si>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</si>
  <si>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</si>
  <si>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</si>
  <si>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</si>
  <si>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</si>
  <si>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</si>
  <si>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</si>
  <si>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</si>
  <si>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</si>
  <si>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</si>
  <si>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</si>
  <si>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</si>
  <si>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</si>
  <si>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</si>
  <si>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</si>
  <si>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</si>
  <si>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</si>
  <si>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</si>
  <si>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</si>
  <si>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</si>
  <si>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</si>
  <si>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</si>
  <si>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</si>
  <si>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</si>
  <si>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</si>
  <si>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</si>
  <si>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</si>
  <si>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</si>
  <si>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</si>
  <si>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</si>
  <si>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</si>
  <si>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</si>
  <si>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</si>
  <si>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</si>
  <si>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</si>
  <si>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</si>
  <si>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</si>
  <si>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</si>
  <si>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</si>
  <si>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</si>
  <si>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</si>
  <si>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</si>
  <si>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</si>
  <si>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</si>
  <si>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</si>
  <si>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</si>
  <si>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</si>
  <si>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</si>
  <si>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</si>
  <si>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</si>
  <si>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</si>
  <si>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</si>
  <si>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</si>
  <si>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</si>
  <si>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</si>
  <si>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</si>
  <si>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</si>
  <si>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</si>
  <si>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</si>
  <si>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</si>
  <si>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</si>
  <si>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</si>
  <si>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</si>
  <si>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</si>
  <si>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</si>
  <si>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</si>
  <si>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</si>
  <si>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</si>
  <si>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</si>
  <si>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</si>
  <si>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</si>
  <si>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</si>
  <si>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</si>
  <si>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</si>
  <si>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</si>
  <si>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</si>
  <si>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</si>
  <si>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</si>
  <si>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</si>
  <si>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</si>
  <si>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</si>
  <si>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</si>
  <si>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</si>
  <si>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</si>
  <si>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</si>
  <si>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</si>
  <si>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</si>
  <si>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</si>
  <si>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</si>
  <si>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</si>
  <si>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</si>
  <si>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</si>
  <si>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</si>
  <si>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</si>
  <si>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</si>
  <si>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</si>
  <si>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</si>
  <si>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</si>
  <si>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</si>
  <si>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</si>
  <si>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</si>
  <si>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</si>
  <si>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</si>
  <si>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</si>
  <si>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</si>
  <si>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</si>
  <si>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</si>
  <si>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</si>
  <si>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</si>
  <si>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</si>
  <si>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</si>
  <si>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</si>
  <si>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</si>
  <si>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</si>
  <si>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</si>
  <si>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</si>
  <si>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</si>
  <si>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</si>
  <si>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</si>
  <si>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</si>
  <si>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</si>
  <si>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</si>
  <si>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</si>
  <si>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</si>
  <si>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</si>
  <si>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</si>
  <si>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</si>
  <si>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</si>
  <si>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</si>
  <si>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</si>
  <si>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</si>
  <si>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</si>
  <si>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</si>
  <si>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</si>
  <si>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</si>
  <si>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</si>
  <si>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</si>
  <si>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</si>
  <si>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</si>
  <si>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</si>
  <si>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</si>
  <si>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</si>
  <si>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</si>
  <si>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</si>
  <si>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</si>
  <si>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</si>
  <si>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</si>
  <si>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</si>
  <si>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</si>
  <si>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</si>
  <si>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</si>
  <si>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</si>
  <si>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</si>
  <si>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</si>
  <si>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</si>
  <si>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</si>
  <si>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</si>
  <si>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</si>
  <si>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</si>
  <si>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</si>
  <si>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</si>
  <si>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</si>
  <si>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</si>
  <si>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</si>
  <si>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</si>
  <si>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</si>
  <si>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</si>
  <si>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</si>
  <si>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</si>
  <si>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</si>
  <si>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</si>
  <si>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</si>
  <si>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</si>
  <si>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</si>
  <si>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</si>
  <si>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</si>
  <si>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</si>
  <si>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</si>
  <si>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</si>
  <si>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</si>
  <si>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</si>
  <si>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</si>
  <si>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</si>
  <si>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</si>
  <si>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</si>
  <si>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</si>
  <si>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</si>
  <si>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</si>
  <si>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</si>
  <si>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</si>
  <si>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</si>
  <si>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</si>
  <si>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</si>
  <si>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</si>
  <si>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</si>
  <si>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</si>
  <si>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</si>
  <si>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</si>
  <si>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</si>
  <si>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</si>
  <si>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</si>
  <si>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</si>
  <si>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</si>
  <si>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</si>
  <si>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</si>
  <si>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</si>
  <si>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</si>
  <si>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</si>
  <si>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</si>
  <si>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</si>
  <si>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</si>
  <si>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</si>
  <si>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</si>
  <si>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</si>
  <si>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</si>
  <si>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</si>
  <si>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</si>
  <si>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</si>
  <si>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</si>
  <si>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</si>
  <si>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</si>
  <si>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</si>
  <si>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</si>
  <si>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</si>
  <si>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</si>
  <si>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</si>
  <si>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</si>
  <si>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</si>
  <si>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</si>
  <si>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</si>
  <si>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</si>
  <si>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</si>
  <si>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</si>
  <si>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</si>
  <si>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</si>
  <si>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</si>
  <si>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</si>
  <si>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</si>
  <si>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</si>
  <si>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</si>
  <si>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</si>
  <si>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</si>
  <si>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</si>
  <si>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</si>
  <si>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</si>
  <si>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</si>
  <si>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</si>
  <si>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</si>
  <si>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</si>
  <si>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</si>
  <si>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</si>
  <si>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</si>
  <si>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</si>
  <si>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</si>
  <si>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</si>
  <si>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</si>
  <si>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</si>
  <si>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</si>
  <si>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</si>
  <si>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</si>
  <si>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</si>
  <si>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</si>
  <si>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</si>
  <si>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</si>
  <si>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</si>
  <si>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</si>
  <si>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</si>
  <si>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</si>
  <si>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</si>
  <si>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</si>
  <si>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</si>
  <si>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</si>
  <si>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</si>
  <si>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</si>
  <si>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</si>
  <si>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</si>
  <si>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</si>
  <si>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</si>
  <si>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</si>
  <si>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</si>
  <si>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</si>
  <si>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</si>
  <si>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</si>
  <si>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</si>
  <si>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</si>
  <si>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</si>
  <si>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</si>
  <si>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</si>
  <si>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</si>
  <si>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</si>
  <si>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</si>
  <si>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</si>
  <si>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</si>
  <si>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</si>
  <si>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</si>
  <si>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</si>
  <si>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</si>
  <si>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</si>
  <si>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</si>
  <si>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</si>
  <si>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</si>
  <si>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</si>
  <si>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</si>
  <si>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</si>
  <si>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</si>
  <si>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</si>
  <si>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</si>
  <si>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</si>
  <si>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</si>
  <si>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</si>
  <si>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</si>
  <si>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</si>
  <si>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</si>
  <si>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</si>
  <si>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</si>
  <si>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</si>
  <si>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</si>
  <si>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</si>
  <si>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</si>
  <si>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</si>
  <si>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</si>
  <si>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</si>
  <si>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</si>
  <si>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</si>
  <si>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</si>
  <si>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</si>
  <si>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</si>
  <si>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</si>
  <si>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</si>
  <si>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</si>
  <si>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</si>
  <si>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</si>
  <si>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</si>
  <si>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</si>
  <si>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</si>
  <si>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</si>
  <si>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</si>
  <si>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</si>
  <si>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</si>
  <si>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</si>
  <si>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</si>
  <si>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</si>
  <si>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</si>
  <si>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</si>
  <si>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</si>
  <si>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</si>
  <si>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</si>
  <si>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</si>
  <si>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</si>
  <si>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</si>
  <si>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</si>
  <si>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</si>
  <si>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</si>
  <si>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</si>
  <si>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</si>
  <si>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</si>
  <si>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</si>
  <si>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</si>
  <si>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</si>
  <si>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</si>
  <si>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</si>
  <si>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</si>
  <si>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</si>
  <si>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</si>
  <si>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</si>
  <si>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</si>
  <si>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</si>
  <si>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</si>
  <si>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</si>
  <si>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</si>
  <si>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</si>
  <si>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</si>
  <si>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</si>
  <si>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</si>
  <si>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</si>
  <si>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</si>
  <si>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</si>
  <si>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</si>
  <si>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</si>
  <si>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</si>
  <si>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</si>
  <si>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</si>
  <si>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</si>
  <si>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</si>
  <si>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</si>
  <si>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</si>
  <si>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</si>
  <si>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</si>
  <si>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</si>
  <si>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</si>
  <si>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</si>
  <si>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</si>
  <si>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</si>
  <si>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</si>
  <si>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</si>
  <si>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</si>
  <si>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</si>
  <si>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</si>
  <si>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</si>
  <si>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</si>
  <si>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</si>
  <si>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</si>
  <si>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</si>
  <si>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</si>
  <si>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</si>
  <si>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</si>
  <si>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</si>
  <si>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</si>
  <si>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</si>
  <si>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</si>
  <si>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</si>
  <si>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</si>
  <si>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</si>
  <si>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</si>
  <si>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</si>
  <si>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</si>
  <si>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</si>
  <si>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</si>
  <si>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</si>
  <si>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</si>
  <si>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</si>
  <si>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</si>
  <si>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</si>
  <si>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</si>
  <si>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</si>
  <si>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</si>
  <si>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</si>
  <si>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</si>
  <si>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</si>
  <si>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</si>
  <si>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</si>
  <si>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</si>
  <si>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</si>
  <si>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</si>
  <si>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</si>
  <si>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</si>
  <si>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</si>
  <si>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</si>
  <si>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</si>
  <si>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</si>
  <si>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</si>
  <si>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</si>
  <si>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</si>
  <si>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</si>
  <si>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</si>
  <si>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</si>
  <si>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</si>
  <si>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</si>
  <si>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</si>
  <si>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</si>
  <si>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</si>
  <si>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</si>
  <si>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</si>
  <si>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</si>
  <si>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</si>
  <si>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</si>
  <si>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</si>
  <si>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</si>
  <si>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</si>
  <si>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</si>
  <si>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</si>
  <si>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</si>
  <si>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</si>
  <si>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</si>
  <si>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</si>
  <si>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</si>
  <si>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</si>
  <si>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</si>
  <si>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</si>
  <si>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</si>
  <si>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</si>
  <si>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</si>
  <si>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</si>
  <si>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</si>
  <si>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</si>
  <si>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</si>
  <si>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</si>
  <si>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</si>
  <si>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</si>
  <si>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</si>
  <si>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</si>
  <si>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</si>
  <si>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</si>
  <si>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</si>
  <si>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</si>
  <si>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</si>
  <si>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</si>
  <si>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</si>
  <si>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</si>
  <si>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</si>
  <si>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</si>
  <si>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</si>
  <si>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</si>
  <si>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</si>
  <si>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</si>
  <si>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</si>
  <si>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</si>
  <si>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</si>
  <si>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</si>
  <si>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</si>
  <si>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</si>
  <si>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</si>
  <si>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</si>
  <si>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</si>
  <si>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</si>
  <si>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</si>
  <si>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</si>
  <si>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</si>
  <si>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</si>
  <si>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</si>
  <si>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</si>
  <si>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</si>
  <si>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</si>
  <si>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</si>
  <si>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</si>
  <si>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</si>
  <si>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</si>
  <si>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</si>
  <si>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</si>
  <si>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</si>
  <si>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</si>
  <si>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</si>
  <si>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</si>
  <si>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</si>
  <si>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</si>
  <si>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</si>
  <si>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</si>
  <si>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</si>
  <si>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</si>
  <si>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</si>
  <si>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</si>
  <si>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</si>
  <si>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</si>
  <si>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</si>
  <si>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</si>
  <si>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</si>
  <si>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</si>
  <si>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</si>
  <si>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</si>
  <si>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</si>
  <si>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</si>
  <si>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</si>
  <si>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</si>
  <si>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</si>
  <si>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</si>
  <si>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</si>
  <si>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</si>
  <si>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</si>
  <si>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</si>
  <si>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</si>
  <si>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</si>
  <si>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</si>
  <si>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</si>
  <si>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</si>
  <si>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</si>
  <si>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</si>
  <si>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</si>
  <si>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</si>
  <si>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</si>
  <si>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</si>
  <si>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</si>
  <si>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</si>
  <si>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</si>
  <si>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</si>
  <si>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</si>
  <si>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</si>
  <si>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</si>
  <si>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</si>
  <si>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</si>
  <si>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</si>
  <si>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</si>
  <si>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</si>
  <si>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</si>
  <si>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</si>
  <si>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</si>
  <si>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</si>
  <si>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</si>
  <si>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</si>
  <si>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</si>
  <si>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</si>
  <si>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</si>
  <si>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</si>
  <si>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</si>
  <si>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</si>
  <si>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</si>
  <si>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</si>
  <si>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</si>
  <si>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</si>
  <si>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</si>
  <si>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</si>
  <si>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</si>
  <si>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</si>
  <si>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</si>
  <si>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</si>
  <si>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</si>
  <si>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</si>
  <si>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</si>
  <si>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</si>
  <si>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</si>
  <si>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</si>
  <si>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</si>
  <si>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</si>
  <si>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</si>
  <si>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</si>
  <si>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</si>
  <si>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</si>
  <si>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</si>
  <si>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</si>
  <si>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</si>
  <si>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</si>
  <si>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</si>
  <si>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</si>
  <si>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</si>
  <si>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</si>
  <si>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</si>
  <si>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</si>
  <si>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</si>
  <si>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</si>
  <si>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</si>
  <si>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</si>
  <si>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</si>
  <si>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</si>
  <si>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</si>
  <si>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</si>
  <si>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</si>
  <si>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</si>
  <si>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</si>
  <si>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</si>
  <si>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</si>
  <si>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</si>
  <si>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</si>
  <si>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</si>
  <si>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</si>
  <si>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</si>
  <si>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</si>
  <si>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</si>
  <si>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</si>
  <si>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</si>
  <si>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</si>
  <si>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</si>
  <si>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</si>
  <si>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</si>
  <si>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</si>
  <si>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</si>
  <si>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</si>
  <si>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</si>
  <si>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</si>
  <si>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</si>
  <si>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</si>
  <si>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</si>
  <si>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</si>
  <si>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</si>
  <si>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</si>
  <si>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</si>
  <si>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</si>
  <si>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</si>
  <si>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</si>
  <si>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</si>
  <si>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</si>
  <si>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</si>
  <si>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</si>
  <si>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</si>
  <si>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</si>
  <si>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</si>
  <si>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</si>
  <si>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</si>
  <si>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</si>
  <si>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</si>
  <si>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</si>
  <si>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</si>
  <si>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</si>
  <si>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</si>
  <si>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</si>
  <si>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</si>
  <si>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</si>
  <si>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</si>
  <si>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</si>
  <si>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</si>
  <si>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</si>
  <si>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</si>
  <si>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</si>
  <si>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</si>
  <si>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</si>
  <si>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</si>
  <si>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</si>
  <si>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</si>
  <si>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</si>
  <si>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</si>
  <si>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</si>
  <si>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</si>
  <si>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</si>
  <si>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</si>
  <si>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</si>
  <si>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</si>
  <si>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</si>
  <si>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</si>
  <si>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</si>
  <si>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</si>
  <si>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</si>
  <si>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</si>
  <si>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</si>
  <si>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</si>
  <si>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</si>
  <si>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</si>
  <si>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</si>
  <si>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</si>
  <si>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</si>
  <si>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</si>
  <si>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</si>
  <si>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</si>
  <si>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</si>
  <si>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</si>
  <si>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</si>
  <si>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</si>
  <si>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</si>
  <si>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</si>
  <si>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</si>
  <si>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</si>
  <si>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</si>
  <si>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</si>
  <si>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</si>
  <si>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</si>
  <si>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</si>
  <si>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</si>
  <si>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</si>
  <si>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</si>
  <si>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</si>
  <si>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</si>
  <si>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</si>
  <si>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</si>
  <si>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</si>
  <si>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</si>
  <si>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</si>
  <si>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</si>
  <si>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</si>
  <si>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</si>
  <si>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</si>
  <si>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</si>
  <si>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</si>
  <si>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</si>
  <si>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</si>
  <si>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</si>
  <si>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</si>
  <si>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</si>
  <si>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</si>
  <si>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</si>
  <si>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</si>
  <si>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</si>
  <si>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</si>
  <si>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</si>
  <si>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</si>
  <si>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</si>
  <si>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</si>
  <si>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</si>
  <si>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</si>
  <si>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</si>
  <si>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</si>
  <si>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</si>
  <si>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</si>
  <si>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</si>
  <si>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</si>
  <si>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</si>
  <si>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</si>
  <si>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</si>
  <si>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</si>
  <si>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</si>
  <si>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</si>
  <si>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</si>
  <si>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</si>
  <si>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</si>
  <si>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</si>
  <si>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</si>
  <si>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</si>
  <si>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</si>
  <si>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</si>
  <si>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</si>
  <si>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</si>
  <si>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</si>
  <si>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</si>
  <si>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</si>
  <si>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</si>
  <si>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</si>
  <si>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</si>
  <si>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</si>
  <si>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</si>
  <si>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</si>
  <si>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</si>
  <si>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</si>
  <si>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</si>
  <si>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</si>
  <si>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</si>
  <si>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</si>
  <si>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</si>
  <si>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</si>
  <si>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</si>
  <si>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</si>
  <si>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</si>
  <si>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</si>
  <si>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</si>
  <si>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</si>
  <si>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</si>
  <si>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</si>
  <si>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</si>
  <si>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</si>
  <si>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</si>
  <si>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</si>
  <si>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</si>
  <si>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</si>
  <si>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</si>
  <si>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</si>
  <si>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</si>
  <si>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</si>
  <si>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</si>
  <si>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</si>
  <si>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</si>
  <si>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</si>
  <si>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</si>
  <si>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</si>
  <si>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</si>
  <si>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</si>
  <si>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</si>
  <si>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</si>
  <si>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</si>
  <si>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</si>
  <si>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</si>
  <si>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</si>
  <si>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</si>
  <si>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</si>
  <si>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</si>
  <si>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</si>
  <si>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</si>
  <si>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</si>
  <si>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</si>
  <si>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</si>
  <si>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</si>
  <si>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</si>
  <si>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</si>
  <si>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</si>
  <si>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</si>
  <si>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</si>
  <si>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</si>
  <si>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</si>
  <si>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</si>
  <si>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</si>
  <si>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</si>
  <si>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</si>
  <si>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</si>
  <si>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</si>
  <si>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</si>
  <si>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</si>
  <si>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</si>
  <si>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</si>
  <si>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</si>
  <si>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</si>
  <si>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</si>
  <si>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</si>
  <si>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</si>
  <si>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</si>
  <si>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</si>
  <si>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</si>
  <si>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</si>
  <si>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</si>
  <si>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</si>
  <si>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</si>
  <si>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</si>
  <si>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</si>
  <si>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</si>
  <si>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</si>
  <si>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</si>
  <si>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</si>
  <si>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</si>
  <si>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</si>
  <si>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</si>
  <si>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</si>
  <si>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</si>
  <si>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</si>
  <si>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</si>
  <si>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</si>
  <si>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</si>
  <si>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</si>
  <si>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</si>
  <si>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</si>
  <si>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</si>
  <si>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</si>
  <si>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</si>
  <si>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</si>
  <si>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</si>
  <si>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</si>
  <si>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</si>
  <si>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</si>
  <si>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</si>
  <si>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</si>
  <si>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</si>
  <si>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</si>
  <si>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</si>
  <si>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</si>
  <si>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</si>
  <si>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</si>
  <si>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</si>
  <si>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</si>
  <si>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</si>
  <si>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</si>
  <si>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</si>
  <si>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</si>
  <si>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</si>
  <si>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</si>
  <si>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</si>
  <si>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</si>
  <si>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</si>
  <si>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</si>
  <si>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</si>
  <si>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</si>
  <si>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</si>
  <si>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</si>
  <si>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</si>
  <si>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</si>
  <si>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</si>
  <si>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</si>
  <si>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</si>
  <si>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</si>
  <si>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</si>
  <si>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</si>
  <si>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</si>
  <si>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</si>
  <si>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</si>
  <si>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</si>
  <si>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</si>
  <si>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</si>
  <si>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</si>
  <si>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</si>
  <si>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</si>
  <si>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</si>
  <si>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</si>
  <si>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</si>
  <si>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</si>
  <si>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</si>
  <si>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</si>
  <si>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</si>
  <si>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</si>
  <si>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</si>
  <si>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</si>
  <si>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</si>
  <si>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</si>
  <si>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</si>
  <si>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</si>
  <si>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</si>
  <si>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</si>
  <si>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</si>
  <si>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</si>
  <si>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</si>
  <si>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</si>
  <si>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</si>
  <si>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</si>
  <si>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</si>
  <si>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</si>
  <si>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</si>
  <si>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</si>
  <si>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</si>
  <si>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</si>
  <si>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</si>
  <si>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</si>
  <si>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</si>
  <si>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</si>
  <si>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</si>
  <si>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</si>
  <si>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</si>
  <si>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</si>
  <si>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</si>
  <si>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</si>
  <si>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</si>
  <si>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</si>
  <si>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</si>
  <si>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</si>
  <si>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</si>
  <si>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</si>
  <si>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</si>
  <si>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</si>
  <si>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</si>
  <si>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</si>
  <si>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</si>
  <si>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</si>
  <si>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</si>
  <si>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</si>
  <si>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</si>
  <si>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</si>
  <si>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</si>
  <si>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</si>
  <si>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</si>
  <si>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</si>
  <si>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</si>
  <si>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</si>
  <si>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</si>
  <si>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</si>
  <si>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</si>
  <si>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</si>
  <si>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</si>
  <si>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</si>
  <si>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</si>
  <si>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</si>
  <si>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</si>
  <si>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</si>
  <si>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</si>
  <si>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</si>
  <si>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</si>
  <si>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</si>
  <si>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</si>
  <si>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</si>
  <si>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</si>
  <si>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</si>
  <si>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</si>
  <si>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</si>
  <si>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</si>
  <si>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</si>
  <si>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</si>
  <si>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</si>
  <si>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</si>
  <si>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</si>
  <si>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</si>
  <si>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</si>
  <si>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</si>
  <si>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</si>
  <si>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</si>
  <si>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</si>
  <si>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</si>
  <si>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</si>
  <si>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</si>
  <si>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</si>
  <si>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</si>
  <si>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</si>
  <si>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</si>
  <si>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</si>
  <si>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</si>
  <si>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</si>
  <si>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</si>
  <si>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</si>
  <si>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</si>
  <si>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</si>
  <si>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</si>
  <si>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</si>
  <si>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</si>
  <si>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</si>
  <si>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</si>
  <si>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</si>
  <si>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</si>
  <si>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</si>
  <si>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</si>
  <si>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</si>
  <si>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</si>
  <si>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</si>
  <si>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</si>
  <si>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</si>
  <si>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</si>
  <si>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</si>
  <si>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</si>
  <si>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</si>
  <si>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</si>
  <si>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</si>
  <si>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</si>
  <si>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</si>
  <si>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</si>
  <si>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</si>
  <si>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</si>
  <si>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</si>
  <si>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</si>
  <si>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</si>
  <si>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</si>
  <si>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</si>
  <si>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</si>
  <si>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</si>
  <si>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</si>
  <si>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</si>
  <si>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</si>
  <si>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</si>
  <si>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</si>
  <si>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</si>
  <si>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</si>
  <si>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</si>
  <si>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</si>
  <si>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</si>
  <si>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</si>
  <si>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</si>
  <si>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</si>
  <si>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</si>
  <si>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</si>
  <si>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</si>
  <si>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</si>
  <si>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</si>
  <si>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</si>
  <si>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</si>
  <si>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</si>
  <si>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</si>
  <si>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</si>
  <si>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</si>
  <si>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</si>
  <si>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</si>
  <si>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</si>
  <si>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</si>
  <si>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</si>
  <si>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</si>
  <si>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</si>
  <si>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</si>
  <si>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</si>
  <si>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</si>
  <si>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</si>
  <si>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</si>
  <si>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</si>
  <si>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</si>
  <si>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</si>
  <si>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</si>
  <si>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</si>
  <si>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</si>
  <si>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</si>
  <si>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</si>
  <si>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</si>
  <si>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</si>
  <si>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</si>
  <si>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</si>
  <si>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</si>
  <si>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</si>
  <si>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</si>
  <si>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</si>
  <si>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</si>
  <si>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</si>
  <si>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</si>
  <si>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</si>
  <si>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</si>
  <si>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</si>
  <si>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</si>
  <si>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</si>
  <si>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</si>
  <si>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</si>
  <si>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</si>
  <si>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</si>
  <si>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</si>
  <si>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</si>
  <si>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</si>
  <si>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</si>
  <si>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</si>
  <si>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</si>
  <si>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</si>
  <si>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</si>
  <si>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</si>
  <si>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</si>
  <si>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</si>
  <si>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</si>
  <si>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</si>
  <si>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</si>
  <si>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</si>
  <si>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</si>
  <si>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</si>
  <si>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</si>
  <si>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</si>
  <si>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</si>
  <si>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</si>
  <si>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</si>
  <si>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</si>
  <si>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</si>
  <si>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</si>
  <si>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</si>
  <si>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</si>
  <si>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</si>
  <si>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</si>
  <si>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</si>
  <si>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</si>
  <si>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</si>
  <si>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</si>
  <si>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</si>
  <si>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</si>
  <si>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</si>
  <si>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</si>
  <si>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</si>
  <si>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</si>
  <si>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</si>
  <si>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</si>
  <si>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</si>
  <si>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</si>
  <si>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</si>
  <si>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</si>
  <si>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</si>
  <si>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</si>
  <si>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</si>
  <si>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</si>
  <si>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</si>
  <si>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</si>
  <si>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</si>
  <si>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</si>
  <si>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</si>
  <si>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</si>
  <si>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</si>
  <si>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</si>
  <si>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</si>
  <si>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</si>
  <si>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</si>
  <si>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</si>
  <si>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</si>
  <si>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</si>
  <si>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</si>
  <si>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</si>
  <si>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</si>
  <si>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</si>
  <si>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</si>
  <si>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</si>
  <si>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</si>
  <si>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</si>
  <si>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</si>
  <si>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</si>
  <si>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</si>
  <si>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</si>
  <si>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</si>
  <si>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</si>
  <si>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</si>
  <si>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</si>
  <si>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</si>
  <si>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</si>
  <si>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</si>
  <si>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</si>
  <si>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</si>
  <si>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</si>
  <si>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</si>
  <si>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</si>
  <si>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</si>
  <si>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</si>
  <si>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</si>
  <si>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</si>
  <si>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</si>
  <si>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</si>
  <si>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</si>
  <si>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</si>
  <si>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</si>
  <si>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</si>
  <si>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</si>
  <si>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</si>
  <si>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</si>
  <si>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</si>
  <si>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</si>
  <si>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</si>
  <si>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</si>
  <si>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</si>
  <si>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</si>
  <si>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</si>
  <si>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</si>
  <si>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</si>
  <si>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</si>
  <si>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</si>
  <si>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</si>
  <si>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</si>
  <si>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</si>
  <si>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</si>
  <si>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</si>
  <si>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</si>
  <si>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</si>
  <si>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</si>
  <si>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</si>
  <si>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</si>
  <si>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</si>
  <si>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</si>
  <si>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</si>
  <si>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</si>
  <si>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</si>
  <si>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</si>
  <si>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</si>
  <si>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</si>
  <si>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</si>
  <si>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</si>
  <si>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</si>
  <si>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</si>
  <si>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</si>
  <si>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</si>
  <si>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</si>
  <si>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</si>
  <si>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</si>
  <si>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</si>
  <si>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</si>
  <si>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</si>
  <si>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</si>
  <si>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</si>
  <si>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</si>
  <si>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</si>
  <si>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</si>
  <si>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</si>
  <si>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</si>
  <si>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</si>
  <si>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</si>
  <si>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</si>
  <si>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</si>
  <si>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</si>
  <si>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</si>
  <si>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</si>
  <si>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</si>
  <si>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</si>
  <si>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</si>
  <si>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</si>
  <si>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</si>
  <si>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</si>
  <si>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</si>
  <si>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</si>
  <si>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</si>
  <si>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</si>
  <si>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</si>
  <si>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</si>
  <si>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</si>
  <si>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</si>
  <si>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</si>
  <si>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</si>
  <si>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</si>
  <si>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</si>
  <si>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</si>
  <si>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</si>
  <si>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</si>
  <si>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</si>
  <si>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</si>
  <si>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</si>
  <si>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</si>
  <si>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</si>
  <si>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</si>
  <si>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</si>
  <si>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</si>
  <si>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</si>
  <si>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</si>
  <si>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</si>
  <si>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</si>
  <si>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</si>
  <si>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</si>
  <si>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</si>
  <si>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</si>
  <si>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</si>
  <si>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</si>
  <si>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</si>
  <si>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</si>
  <si>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</si>
  <si>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</si>
  <si>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</si>
  <si>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</si>
  <si>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</si>
  <si>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</si>
  <si>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</si>
  <si>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</si>
  <si>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</si>
  <si>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</si>
  <si>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</si>
  <si>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</si>
  <si>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</si>
  <si>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</si>
  <si>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</si>
  <si>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</si>
  <si>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</si>
  <si>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</si>
  <si>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</si>
  <si>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</si>
  <si>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</si>
  <si>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</si>
  <si>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</si>
  <si>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</si>
  <si>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</si>
  <si>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</si>
  <si>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</si>
  <si>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</si>
  <si>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</si>
  <si>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</si>
  <si>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</si>
  <si>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</si>
  <si>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</si>
  <si>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</si>
  <si>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</si>
  <si>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</si>
  <si>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</si>
  <si>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</si>
  <si>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</si>
  <si>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</si>
  <si>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</si>
  <si>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</si>
  <si>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</si>
  <si>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</si>
  <si>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</si>
  <si>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</si>
  <si>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</si>
  <si>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</si>
  <si>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</si>
  <si>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</si>
  <si>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</si>
  <si>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</si>
  <si>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</si>
  <si>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</si>
  <si>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</si>
  <si>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</si>
  <si>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</si>
  <si>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</si>
  <si>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</si>
  <si>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</si>
  <si>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</si>
  <si>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</si>
  <si>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</si>
  <si>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</si>
  <si>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</si>
  <si>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</si>
  <si>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</si>
  <si>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</si>
  <si>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</si>
  <si>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</si>
  <si>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</si>
  <si>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</si>
  <si>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</si>
  <si>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</si>
  <si>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</si>
  <si>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</si>
  <si>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</si>
  <si>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</si>
  <si>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</si>
  <si>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</si>
  <si>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</si>
  <si>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</si>
  <si>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</si>
  <si>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</si>
  <si>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</si>
  <si>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</si>
  <si>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</si>
  <si>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</si>
  <si>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</si>
  <si>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</si>
  <si>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</si>
  <si>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</si>
  <si>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</si>
  <si>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</si>
  <si>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</si>
  <si>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</si>
  <si>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</si>
  <si>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</si>
  <si>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</si>
  <si>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</si>
  <si>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</si>
  <si>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</si>
  <si>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</si>
  <si>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</si>
  <si>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</si>
  <si>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</si>
  <si>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</si>
  <si>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</si>
  <si>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</si>
  <si>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</si>
  <si>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</si>
  <si>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</si>
  <si>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</si>
  <si>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</si>
  <si>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</si>
  <si>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</si>
  <si>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</si>
  <si>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</si>
  <si>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</si>
  <si>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</si>
  <si>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</si>
  <si>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</si>
  <si>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</si>
  <si>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</si>
  <si>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</si>
  <si>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</si>
  <si>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</si>
  <si>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</si>
  <si>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</si>
  <si>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</si>
  <si>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</si>
  <si>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</si>
  <si>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</si>
  <si>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</si>
  <si>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</si>
  <si>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</si>
  <si>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</si>
  <si>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</si>
  <si>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</si>
  <si>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</si>
  <si>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</si>
  <si>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</si>
  <si>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</si>
  <si>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</si>
  <si>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</si>
  <si>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</si>
  <si>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</si>
  <si>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</si>
  <si>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</si>
  <si>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</si>
  <si>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</si>
  <si>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</si>
  <si>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</si>
  <si>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</si>
  <si>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</si>
  <si>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</si>
  <si>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</si>
  <si>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</si>
  <si>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</si>
  <si>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</si>
  <si>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</si>
  <si>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</si>
  <si>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</si>
  <si>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</si>
  <si>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</si>
  <si>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</si>
  <si>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</si>
  <si>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</si>
  <si>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</si>
  <si>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</si>
  <si>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</si>
  <si>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</si>
  <si>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</si>
  <si>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</si>
  <si>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</si>
  <si>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</si>
  <si>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</si>
  <si>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</si>
  <si>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</si>
  <si>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</si>
  <si>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</si>
  <si>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</si>
  <si>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</si>
  <si>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</si>
  <si>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</si>
  <si>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</si>
  <si>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</si>
  <si>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</si>
  <si>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</si>
  <si>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</si>
  <si>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</si>
  <si>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</si>
  <si>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</si>
  <si>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</si>
  <si>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</si>
  <si>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</si>
  <si>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</si>
  <si>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</si>
  <si>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</si>
  <si>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</si>
  <si>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</si>
  <si>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</si>
  <si>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</si>
  <si>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</si>
  <si>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</si>
  <si>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</si>
  <si>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</si>
  <si>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</si>
  <si>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</si>
  <si>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</si>
  <si>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</si>
  <si>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</si>
  <si>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</si>
  <si>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</si>
  <si>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</si>
  <si>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</si>
  <si>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</si>
  <si>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</si>
  <si>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</si>
  <si>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</si>
  <si>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</si>
  <si>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</si>
  <si>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</si>
  <si>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</si>
  <si>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</si>
  <si>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</si>
  <si>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</si>
  <si>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</si>
  <si>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</si>
  <si>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</si>
  <si>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</si>
  <si>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</si>
  <si>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</si>
  <si>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</si>
  <si>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</si>
  <si>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</si>
  <si>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</si>
  <si>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</si>
  <si>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</si>
  <si>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</si>
  <si>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</si>
  <si>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</si>
  <si>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</si>
  <si>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</si>
  <si>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</si>
  <si>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</si>
  <si>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</si>
  <si>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</si>
  <si>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</si>
  <si>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</si>
  <si>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</si>
  <si>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</si>
  <si>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</si>
  <si>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</si>
  <si>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</si>
  <si>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</si>
  <si>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</si>
  <si>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</si>
  <si>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</si>
  <si>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</si>
  <si>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</si>
  <si>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</si>
  <si>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</si>
  <si>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</si>
  <si>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</si>
  <si>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</si>
  <si>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</si>
  <si>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</si>
  <si>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</si>
  <si>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</si>
  <si>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</si>
  <si>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</si>
  <si>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</si>
  <si>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</si>
  <si>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</si>
  <si>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</si>
  <si>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</si>
  <si>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</si>
  <si>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</si>
  <si>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</si>
  <si>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</si>
  <si>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</si>
  <si>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</si>
  <si>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</si>
  <si>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</si>
  <si>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</si>
  <si>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</si>
  <si>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</si>
  <si>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</si>
  <si>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</si>
  <si>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</si>
  <si>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</si>
  <si>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</si>
  <si>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</si>
  <si>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</si>
  <si>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</si>
  <si>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</si>
  <si>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</si>
  <si>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</si>
  <si>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</si>
  <si>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</si>
  <si>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</si>
  <si>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</si>
  <si>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</si>
  <si>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</si>
  <si>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</si>
  <si>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</si>
  <si>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</si>
  <si>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</si>
  <si>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</si>
  <si>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</si>
  <si>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</si>
  <si>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</si>
  <si>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</si>
  <si>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</si>
  <si>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</si>
  <si>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</si>
  <si>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</si>
  <si>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</si>
  <si>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</si>
  <si>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</si>
  <si>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</si>
  <si>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</si>
  <si>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</si>
  <si>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</si>
  <si>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</si>
  <si>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</si>
  <si>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</si>
  <si>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</si>
  <si>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</si>
  <si>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</si>
  <si>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</si>
  <si>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</si>
  <si>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</si>
  <si>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</si>
  <si>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</si>
  <si>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</si>
  <si>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</si>
  <si>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</si>
  <si>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</si>
  <si>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</si>
  <si>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</si>
  <si>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</si>
  <si>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</si>
  <si>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</si>
  <si>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</si>
  <si>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</si>
  <si>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</si>
  <si>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</si>
  <si>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</si>
  <si>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</si>
  <si>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</si>
  <si>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</si>
  <si>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</si>
  <si>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</si>
  <si>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</si>
  <si>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</si>
  <si>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</si>
  <si>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</si>
  <si>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</si>
  <si>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</si>
  <si>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</si>
  <si>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</si>
  <si>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</si>
  <si>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</si>
  <si>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</si>
  <si>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</si>
  <si>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</si>
  <si>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</si>
  <si>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</si>
  <si>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</si>
  <si>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</si>
  <si>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</si>
  <si>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</si>
  <si>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</si>
  <si>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</si>
  <si>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</si>
  <si>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</si>
  <si>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</si>
  <si>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</si>
  <si>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</si>
  <si>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</si>
  <si>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</si>
  <si>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</si>
  <si>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</si>
  <si>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</si>
  <si>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</si>
  <si>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</si>
  <si>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</si>
  <si>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</si>
  <si>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</si>
  <si>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</si>
  <si>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</si>
  <si>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</si>
  <si>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</si>
  <si>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</si>
  <si>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</si>
  <si>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</si>
  <si>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</si>
  <si>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</si>
  <si>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</si>
  <si>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</si>
  <si>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</si>
  <si>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</si>
  <si>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</si>
  <si>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</si>
  <si>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</si>
  <si>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</si>
  <si>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</si>
  <si>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</si>
  <si>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</si>
  <si>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</si>
  <si>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</si>
  <si>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</si>
  <si>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</si>
  <si>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</si>
  <si>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</si>
  <si>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</si>
  <si>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</si>
  <si>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</si>
  <si>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</si>
  <si>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</si>
  <si>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</si>
  <si>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</si>
  <si>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</si>
  <si>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</si>
  <si>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</si>
  <si>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</si>
  <si>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</si>
  <si>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</si>
  <si>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</si>
  <si>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</si>
  <si>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</si>
  <si>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</si>
  <si>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</si>
  <si>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</si>
  <si>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</si>
  <si>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</si>
  <si>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</si>
  <si>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</si>
  <si>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</si>
  <si>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</si>
  <si>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</si>
  <si>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</si>
  <si>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</si>
  <si>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</si>
  <si>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</si>
  <si>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</si>
  <si>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</si>
  <si>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</si>
  <si>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</si>
  <si>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</si>
  <si>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</si>
  <si>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</si>
  <si>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</si>
  <si>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</si>
  <si>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</si>
  <si>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</si>
  <si>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</si>
  <si>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</si>
  <si>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</si>
  <si>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</si>
  <si>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</si>
  <si>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</si>
  <si>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</si>
  <si>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</si>
  <si>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</si>
  <si>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</si>
  <si>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</si>
  <si>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</si>
  <si>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</si>
  <si>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</si>
  <si>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</si>
  <si>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</si>
  <si>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</si>
  <si>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</si>
  <si>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</si>
  <si>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</si>
  <si>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</si>
  <si>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</si>
  <si>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</si>
  <si>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</si>
  <si>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</si>
  <si>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</si>
  <si>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</si>
  <si>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</si>
  <si>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</si>
  <si>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</si>
  <si>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</si>
  <si>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</si>
  <si>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</si>
  <si>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</si>
  <si>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</si>
  <si>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</si>
  <si>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</si>
  <si>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</si>
  <si>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</si>
  <si>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</si>
  <si>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</si>
  <si>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</si>
  <si>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</si>
  <si>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</si>
  <si>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</si>
  <si>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</si>
  <si>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</si>
  <si>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</si>
  <si>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</si>
  <si>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</si>
  <si>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</si>
  <si>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</si>
  <si>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</si>
  <si>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</si>
  <si>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</si>
  <si>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</si>
  <si>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</si>
  <si>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</si>
  <si>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</si>
  <si>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</si>
  <si>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</si>
  <si>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</si>
  <si>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</si>
  <si>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</si>
  <si>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</si>
  <si>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</si>
  <si>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</si>
  <si>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</si>
  <si>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</si>
  <si>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</si>
  <si>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</si>
  <si>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</si>
  <si>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</si>
  <si>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</si>
  <si>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</si>
  <si>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</si>
  <si>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</si>
  <si>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</si>
  <si>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</si>
  <si>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</si>
  <si>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</si>
  <si>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</si>
  <si>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</si>
  <si>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</si>
  <si>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</si>
  <si>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</si>
  <si>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</si>
  <si>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</si>
  <si>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</si>
  <si>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</si>
  <si>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</si>
  <si>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</si>
  <si>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</si>
  <si>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</si>
  <si>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</si>
  <si>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</si>
  <si>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</si>
  <si>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</si>
  <si>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</si>
  <si>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</si>
  <si>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</si>
  <si>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</si>
  <si>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</si>
  <si>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</si>
  <si>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</si>
  <si>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</si>
  <si>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</si>
  <si>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</si>
  <si>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</si>
  <si>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</si>
  <si>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</si>
  <si>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</si>
  <si>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</si>
  <si>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</si>
  <si>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</si>
  <si>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</si>
  <si>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</si>
  <si>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</si>
  <si>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</si>
  <si>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</si>
  <si>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</si>
  <si>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</si>
  <si>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</si>
  <si>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</si>
  <si>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</si>
  <si>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</si>
  <si>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</si>
  <si>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</si>
  <si>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</si>
  <si>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</si>
  <si>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</si>
  <si>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</si>
  <si>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</si>
  <si>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</si>
  <si>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</si>
  <si>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</si>
  <si>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</si>
  <si>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</si>
  <si>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</si>
  <si>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</si>
  <si>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</si>
  <si>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</si>
  <si>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</si>
  <si>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</si>
  <si>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</si>
  <si>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</si>
  <si>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</si>
  <si>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</si>
  <si>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</si>
  <si>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</si>
  <si>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</si>
  <si>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</si>
  <si>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</si>
  <si>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</si>
  <si>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</si>
  <si>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</si>
  <si>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</si>
  <si>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</si>
  <si>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</si>
  <si>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</si>
  <si>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</si>
  <si>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</si>
  <si>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</si>
  <si>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</si>
  <si>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</si>
  <si>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</si>
  <si>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</si>
  <si>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</si>
  <si>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</si>
  <si>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</si>
  <si>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</si>
  <si>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</si>
  <si>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</si>
  <si>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</si>
  <si>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</si>
  <si>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</si>
  <si>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</si>
  <si>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</si>
  <si>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</si>
  <si>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</si>
  <si>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</si>
  <si>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</si>
  <si>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</si>
  <si>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</si>
  <si>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</si>
  <si>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</si>
  <si>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</si>
  <si>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</si>
  <si>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</si>
  <si>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</si>
  <si>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</si>
  <si>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</si>
  <si>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</si>
  <si>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</si>
  <si>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</si>
  <si>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</si>
  <si>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</si>
  <si>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</si>
  <si>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</si>
  <si>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</si>
  <si>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</si>
  <si>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</si>
  <si>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</si>
  <si>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</si>
  <si>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</si>
  <si>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</si>
  <si>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</si>
  <si>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</si>
  <si>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</si>
  <si>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</si>
  <si>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</si>
  <si>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</si>
  <si>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</si>
  <si>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</si>
  <si>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</si>
  <si>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</si>
  <si>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</si>
  <si>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</si>
  <si>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</si>
  <si>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</si>
  <si>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</si>
  <si>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</si>
  <si>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</si>
  <si>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</si>
  <si>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</si>
  <si>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</si>
  <si>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</si>
  <si>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</si>
  <si>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</si>
  <si>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</si>
  <si>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</si>
  <si>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</si>
  <si>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</si>
  <si>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</si>
  <si>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</si>
  <si>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</si>
  <si>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</si>
  <si>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</si>
  <si>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</si>
  <si>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</si>
  <si>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</si>
  <si>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</si>
  <si>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</si>
  <si>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</si>
  <si>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</si>
  <si>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</si>
  <si>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</si>
  <si>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</si>
  <si>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</si>
  <si>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</si>
  <si>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</si>
  <si>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</si>
  <si>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</si>
  <si>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</si>
  <si>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</si>
  <si>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</si>
  <si>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</si>
  <si>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</si>
  <si>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</si>
  <si>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</si>
  <si>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</si>
  <si>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</si>
  <si>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</si>
  <si>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</si>
  <si>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</si>
  <si>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</si>
  <si>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</si>
  <si>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</si>
  <si>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</si>
  <si>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</si>
  <si>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</si>
  <si>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</si>
  <si>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</si>
  <si>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</si>
  <si>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</si>
  <si>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</si>
  <si>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</si>
  <si>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</si>
  <si>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</si>
  <si>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</si>
  <si>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</si>
  <si>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</si>
  <si>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</si>
  <si>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</si>
  <si>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</si>
  <si>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</si>
  <si>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</si>
  <si>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</si>
  <si>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</si>
  <si>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</si>
  <si>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</si>
  <si>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</si>
  <si>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</si>
  <si>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</si>
  <si>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</si>
  <si>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</si>
  <si>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</si>
  <si>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</si>
  <si>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</si>
  <si>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</si>
  <si>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</si>
  <si>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</si>
  <si>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</si>
  <si>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</si>
  <si>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</si>
  <si>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</si>
  <si>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</si>
  <si>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</si>
  <si>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</si>
  <si>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</si>
  <si>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</si>
  <si>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</si>
  <si>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</si>
  <si>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</si>
  <si>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</si>
  <si>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</si>
  <si>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</si>
  <si>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</si>
  <si>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</si>
  <si>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</si>
  <si>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</si>
  <si>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</si>
  <si>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</si>
  <si>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</si>
  <si>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</si>
  <si>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</si>
  <si>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</si>
  <si>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</si>
  <si>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</si>
  <si>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</si>
  <si>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</si>
  <si>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</si>
  <si>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</si>
  <si>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</si>
  <si>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</si>
  <si>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</si>
  <si>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</si>
  <si>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</si>
  <si>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</si>
  <si>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</si>
  <si>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</si>
  <si>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</si>
  <si>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</si>
  <si>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</si>
  <si>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</si>
  <si>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</si>
  <si>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</si>
  <si>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</si>
  <si>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</si>
  <si>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</si>
  <si>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</si>
  <si>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</si>
  <si>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</si>
  <si>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</si>
  <si>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</si>
  <si>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</si>
  <si>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</si>
  <si>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</si>
  <si>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</si>
  <si>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</si>
  <si>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</si>
  <si>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</si>
  <si>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</si>
  <si>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</si>
  <si>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</si>
  <si>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</si>
  <si>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</si>
  <si>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</si>
  <si>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</si>
  <si>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</si>
  <si>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</si>
  <si>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</si>
  <si>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</si>
  <si>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</si>
  <si>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</si>
  <si>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</si>
  <si>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</si>
  <si>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</si>
  <si>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</si>
  <si>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</si>
  <si>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</si>
  <si>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</si>
  <si>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</si>
  <si>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</si>
  <si>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</si>
  <si>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</si>
  <si>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</si>
  <si>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</si>
  <si>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</si>
  <si>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</si>
  <si>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</si>
  <si>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</si>
  <si>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</si>
  <si>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</si>
  <si>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</si>
  <si>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</si>
  <si>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</si>
  <si>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</si>
  <si>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</si>
  <si>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</si>
  <si>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</si>
  <si>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</si>
  <si>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</si>
  <si>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</si>
  <si>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</si>
  <si>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</si>
  <si>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</si>
  <si>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</si>
  <si>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</si>
  <si>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</si>
  <si>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</si>
  <si>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</si>
  <si>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</si>
  <si>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</si>
  <si>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</si>
  <si>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</si>
  <si>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</si>
  <si>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</si>
  <si>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</si>
  <si>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</si>
  <si>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</si>
  <si>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</si>
  <si>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</si>
  <si>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</si>
  <si>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</si>
  <si>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</si>
  <si>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</si>
  <si>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</si>
  <si>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</si>
  <si>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</si>
  <si>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</si>
  <si>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</si>
  <si>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</si>
  <si>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</si>
  <si>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</si>
  <si>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</si>
  <si>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</si>
  <si>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</si>
  <si>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</si>
  <si>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</si>
  <si>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</si>
  <si>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</si>
  <si>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</si>
  <si>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</si>
  <si>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</si>
  <si>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</si>
  <si>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</si>
  <si>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</si>
  <si>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</si>
  <si>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</si>
  <si>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</si>
  <si>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</si>
  <si>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</si>
  <si>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</si>
  <si>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</si>
  <si>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</si>
  <si>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</si>
  <si>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</si>
  <si>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</si>
  <si>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</si>
  <si>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</si>
  <si>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</si>
  <si>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</si>
  <si>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</si>
  <si>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</si>
  <si>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</si>
  <si>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</si>
  <si>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</si>
  <si>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</si>
  <si>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</si>
  <si>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</si>
  <si>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</si>
  <si>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</si>
  <si>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</si>
  <si>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</si>
  <si>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</si>
  <si>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</si>
  <si>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</si>
  <si>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</si>
  <si>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</si>
  <si>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</si>
  <si>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</si>
  <si>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</si>
  <si>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</si>
  <si>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</si>
  <si>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</si>
  <si>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</si>
  <si>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</si>
  <si>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</si>
  <si>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</si>
  <si>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</si>
  <si>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</si>
  <si>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</si>
  <si>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</si>
  <si>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</si>
  <si>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</si>
  <si>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</si>
  <si>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</si>
  <si>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</si>
  <si>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</si>
  <si>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</si>
  <si>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</si>
  <si>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</si>
  <si>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</si>
  <si>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</si>
  <si>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</si>
  <si>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</si>
  <si>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</si>
  <si>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</si>
  <si>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</si>
  <si>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</si>
  <si>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</si>
  <si>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</si>
  <si>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</si>
  <si>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</si>
  <si>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</si>
  <si>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</si>
  <si>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</si>
  <si>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</si>
  <si>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</si>
  <si>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</si>
  <si>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</si>
  <si>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</si>
  <si>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</si>
  <si>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</si>
  <si>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</si>
  <si>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</si>
  <si>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</si>
  <si>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</si>
  <si>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</si>
  <si>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</si>
  <si>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</si>
  <si>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</si>
  <si>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</si>
  <si>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</si>
  <si>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</si>
  <si>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</si>
  <si>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</si>
  <si>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</si>
  <si>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</si>
  <si>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</si>
  <si>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</si>
  <si>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</si>
  <si>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</si>
  <si>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</si>
  <si>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</si>
  <si>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</si>
  <si>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</si>
  <si>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</si>
  <si>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</si>
  <si>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</si>
  <si>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</si>
  <si>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</si>
  <si>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</si>
  <si>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</si>
  <si>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</si>
  <si>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</si>
  <si>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</si>
  <si>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</si>
  <si>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</si>
  <si>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</si>
  <si>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</si>
  <si>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</si>
  <si>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</si>
  <si>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</si>
  <si>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</si>
  <si>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</si>
  <si>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</si>
  <si>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</si>
  <si>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</si>
  <si>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</si>
  <si>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</si>
  <si>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</si>
  <si>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</si>
  <si>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</si>
  <si>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</si>
  <si>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</si>
  <si>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</si>
  <si>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</si>
  <si>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</si>
  <si>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</si>
  <si>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</si>
  <si>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</si>
  <si>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</si>
  <si>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</si>
  <si>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</si>
  <si>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</si>
  <si>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</si>
  <si>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</si>
  <si>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</si>
  <si>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</si>
  <si>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</si>
  <si>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</si>
  <si>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</si>
  <si>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</si>
  <si>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</si>
  <si>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</si>
  <si>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</si>
  <si>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</si>
  <si>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</si>
  <si>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</si>
  <si>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</si>
  <si>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</si>
  <si>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</si>
  <si>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</si>
  <si>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</si>
  <si>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</si>
  <si>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</si>
  <si>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</si>
  <si>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</si>
  <si>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</si>
  <si>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</si>
  <si>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</si>
  <si>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</si>
  <si>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</si>
  <si>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</si>
  <si>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</si>
  <si>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</si>
  <si>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</si>
  <si>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</si>
  <si>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</si>
  <si>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</si>
  <si>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</si>
  <si>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</si>
  <si>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</si>
  <si>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</si>
  <si>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</si>
  <si>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</si>
  <si>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</si>
  <si>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</si>
  <si>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</si>
  <si>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</si>
  <si>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</si>
  <si>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</si>
  <si>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</si>
  <si>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</si>
  <si>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</si>
  <si>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</si>
  <si>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</si>
  <si>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</si>
  <si>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</si>
  <si>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</si>
  <si>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</si>
  <si>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</si>
  <si>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</si>
  <si>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</si>
  <si>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</si>
  <si>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</si>
  <si>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</si>
  <si>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</si>
  <si>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</si>
  <si>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</si>
  <si>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</si>
  <si>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</si>
  <si>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</si>
  <si>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</si>
  <si>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</si>
  <si>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</si>
  <si>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</si>
  <si>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</si>
  <si>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</si>
  <si>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</si>
  <si>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</si>
  <si>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</si>
  <si>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</si>
  <si>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</si>
  <si>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</si>
  <si>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</si>
  <si>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</si>
  <si>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</si>
  <si>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</si>
  <si>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</si>
  <si>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</si>
  <si>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</si>
  <si>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</si>
  <si>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</si>
  <si>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</si>
  <si>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</si>
  <si>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</si>
  <si>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</si>
  <si>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</si>
  <si>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</si>
  <si>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</si>
  <si>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</si>
  <si>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</si>
  <si>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</si>
  <si>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</si>
  <si>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</si>
  <si>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</si>
  <si>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</si>
  <si>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</si>
  <si>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</si>
  <si>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</si>
  <si>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</si>
  <si>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</si>
  <si>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</si>
  <si>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</si>
  <si>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</si>
  <si>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</si>
  <si>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</si>
  <si>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</si>
  <si>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</si>
  <si>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</si>
  <si>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</si>
  <si>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</si>
  <si>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</si>
  <si>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</si>
  <si>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</si>
  <si>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</si>
  <si>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</si>
  <si>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</si>
  <si>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</si>
  <si>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</si>
  <si>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</si>
  <si>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</si>
  <si>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</si>
  <si>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</si>
  <si>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</si>
  <si>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</si>
  <si>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</si>
  <si>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</si>
  <si>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</si>
  <si>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</si>
  <si>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</si>
  <si>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</si>
  <si>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</si>
  <si>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</si>
  <si>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</si>
  <si>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</si>
  <si>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</si>
  <si>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</si>
  <si>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</si>
  <si>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</si>
  <si>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</si>
  <si>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</si>
  <si>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</si>
  <si>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</si>
  <si>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</si>
  <si>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</si>
  <si>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</si>
  <si>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</si>
  <si>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</si>
  <si>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</si>
  <si>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</si>
  <si>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</si>
  <si>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</si>
  <si>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</si>
  <si>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</si>
  <si>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</si>
  <si>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</si>
  <si>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</si>
  <si>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</si>
  <si>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</si>
  <si>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</si>
  <si>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</si>
  <si>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</si>
  <si>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</si>
  <si>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</si>
  <si>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</si>
  <si>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</si>
  <si>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</si>
  <si>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</si>
  <si>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</si>
  <si>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</si>
  <si>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</si>
  <si>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</si>
  <si>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</si>
  <si>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</si>
  <si>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</si>
  <si>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</si>
  <si>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</si>
  <si>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</si>
  <si>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</si>
  <si>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</si>
  <si>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</si>
  <si>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</si>
  <si>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</si>
  <si>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</si>
  <si>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</si>
  <si>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</si>
  <si>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</si>
  <si>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</si>
  <si>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</si>
  <si>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</si>
  <si>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</si>
  <si>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</si>
  <si>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</si>
  <si>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</si>
  <si>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</si>
  <si>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</si>
  <si>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</si>
  <si>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</si>
  <si>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</si>
  <si>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</si>
  <si>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</si>
  <si>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</si>
  <si>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</si>
  <si>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</si>
  <si>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</si>
  <si>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</si>
  <si>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</si>
  <si>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</si>
  <si>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</si>
  <si>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</si>
  <si>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</si>
  <si>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</si>
  <si>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</si>
  <si>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</si>
  <si>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</si>
  <si>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</si>
  <si>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</si>
  <si>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</si>
  <si>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</si>
  <si>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</si>
  <si>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</si>
  <si>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</si>
  <si>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</si>
  <si>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</si>
  <si>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</si>
  <si>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</si>
  <si>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</si>
  <si>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</si>
  <si>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</si>
  <si>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</si>
  <si>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</si>
  <si>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</si>
  <si>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</si>
  <si>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</si>
  <si>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</si>
  <si>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</si>
  <si>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</si>
  <si>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</si>
  <si>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</si>
  <si>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</si>
  <si>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</si>
  <si>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</si>
  <si>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</si>
  <si>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</si>
  <si>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</si>
  <si>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</si>
  <si>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</si>
  <si>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</si>
  <si>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</si>
  <si>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</si>
  <si>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</si>
  <si>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</si>
  <si>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</si>
  <si>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</si>
  <si>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</si>
  <si>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</si>
  <si>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</si>
  <si>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</si>
  <si>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</si>
  <si>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</si>
  <si>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</si>
  <si>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</si>
  <si>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</si>
  <si>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</si>
  <si>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</si>
  <si>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</si>
  <si>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</si>
  <si>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</si>
  <si>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</si>
  <si>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</si>
  <si>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</si>
  <si>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</si>
  <si>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</si>
  <si>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</si>
  <si>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</si>
  <si>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</si>
  <si>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</si>
  <si>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</si>
  <si>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</si>
  <si>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</si>
  <si>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</si>
  <si>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</si>
  <si>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</si>
  <si>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</si>
  <si>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</si>
  <si>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</si>
  <si>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</si>
  <si>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</si>
  <si>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</si>
  <si>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</si>
  <si>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</si>
  <si>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</si>
  <si>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</si>
  <si>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</si>
  <si>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</si>
  <si>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</si>
  <si>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</si>
  <si>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</si>
  <si>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</si>
  <si>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</si>
  <si>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</si>
  <si>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</si>
  <si>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</si>
  <si>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</si>
  <si>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</si>
  <si>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</si>
  <si>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</si>
  <si>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</si>
  <si>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</si>
  <si>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</si>
  <si>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</si>
  <si>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</si>
  <si>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</si>
  <si>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</si>
  <si>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</si>
  <si>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</si>
  <si>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</si>
  <si>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</si>
  <si>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</si>
  <si>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</si>
  <si>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</si>
  <si>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</si>
  <si>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</si>
  <si>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</si>
  <si>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</si>
  <si>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</si>
  <si>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</si>
  <si>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</si>
  <si>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</si>
  <si>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</si>
  <si>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</si>
  <si>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</si>
  <si>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</si>
  <si>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</si>
  <si>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</si>
  <si>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</si>
  <si>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</si>
  <si>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</si>
  <si>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</si>
  <si>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</si>
  <si>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</si>
  <si>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</si>
  <si>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</si>
  <si>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</si>
  <si>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</si>
  <si>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</si>
  <si>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</si>
  <si>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</si>
  <si>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</si>
  <si>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</si>
  <si>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</si>
  <si>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</si>
  <si>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</si>
  <si>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</si>
  <si>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</si>
  <si>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</si>
  <si>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</si>
  <si>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</si>
  <si>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</si>
  <si>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</si>
  <si>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</si>
  <si>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</si>
  <si>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</si>
  <si>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</si>
  <si>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</si>
  <si>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</si>
  <si>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</si>
  <si>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</si>
  <si>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</si>
  <si>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</si>
  <si>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</si>
  <si>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</si>
  <si>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</si>
  <si>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</si>
  <si>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</si>
  <si>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</si>
  <si>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</si>
  <si>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</si>
  <si>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</si>
  <si>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</si>
  <si>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</si>
  <si>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</si>
  <si>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</si>
  <si>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</si>
  <si>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</si>
  <si>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</si>
  <si>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</si>
  <si>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</si>
  <si>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</si>
  <si>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</si>
  <si>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</si>
  <si>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</si>
  <si>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</si>
  <si>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</si>
  <si>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</si>
  <si>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</si>
  <si>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</si>
  <si>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</si>
  <si>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</si>
  <si>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</si>
  <si>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</si>
  <si>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</si>
  <si>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</si>
  <si>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</si>
  <si>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</si>
  <si>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</si>
  <si>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</si>
  <si>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</si>
  <si>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</si>
  <si>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</si>
  <si>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</si>
  <si>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</si>
  <si>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</si>
  <si>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</si>
  <si>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</si>
  <si>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</si>
  <si>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</si>
  <si>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</si>
  <si>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</si>
  <si>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</si>
  <si>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</si>
  <si>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</si>
  <si>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</si>
  <si>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</si>
  <si>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</si>
  <si>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</si>
  <si>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</si>
  <si>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</si>
  <si>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</si>
  <si>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</si>
  <si>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</si>
  <si>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</si>
  <si>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</si>
  <si>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</si>
  <si>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</si>
  <si>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</si>
  <si>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</si>
  <si>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</si>
  <si>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</si>
  <si>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</si>
  <si>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</si>
  <si>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</si>
  <si>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</si>
  <si>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</si>
  <si>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</si>
  <si>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</si>
  <si>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</si>
  <si>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</si>
  <si>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</si>
  <si>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</si>
  <si>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</si>
  <si>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</si>
  <si>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</si>
  <si>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</si>
  <si>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</si>
  <si>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</si>
  <si>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</si>
  <si>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</si>
  <si>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</si>
  <si>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</si>
  <si>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</si>
  <si>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</si>
  <si>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</si>
  <si>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</si>
  <si>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</si>
  <si>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</si>
  <si>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</si>
  <si>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</si>
  <si>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</si>
  <si>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</si>
  <si>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</si>
  <si>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</si>
  <si>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</si>
  <si>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</si>
  <si>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</si>
  <si>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</si>
  <si>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</si>
  <si>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</si>
  <si>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</si>
  <si>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</si>
  <si>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</si>
  <si>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</si>
  <si>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</si>
  <si>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</si>
  <si>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</si>
  <si>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</si>
  <si>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</si>
  <si>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</si>
  <si>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</si>
  <si>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</si>
  <si>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</si>
  <si>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</si>
  <si>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</si>
  <si>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</si>
  <si>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</si>
  <si>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</si>
  <si>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</si>
  <si>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</si>
  <si>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</si>
  <si>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</si>
  <si>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</si>
  <si>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</si>
  <si>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</si>
  <si>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</si>
  <si>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</si>
  <si>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</si>
  <si>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</si>
  <si>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</si>
  <si>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</si>
  <si>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</si>
  <si>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</si>
  <si>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</si>
  <si>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</si>
  <si>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</si>
  <si>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</si>
  <si>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</si>
  <si>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</si>
  <si>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</si>
  <si>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</si>
  <si>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</si>
  <si>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</si>
  <si>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</si>
  <si>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</si>
  <si>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</si>
  <si>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</si>
  <si>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</si>
  <si>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</si>
  <si>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</si>
  <si>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</si>
  <si>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</si>
  <si>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</si>
  <si>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</si>
  <si>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</si>
  <si>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</si>
  <si>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</si>
  <si>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</si>
  <si>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</si>
  <si>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</si>
  <si>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</si>
  <si>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</si>
  <si>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</si>
  <si>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</si>
  <si>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</si>
  <si>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</si>
  <si>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</si>
  <si>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</si>
  <si>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</si>
  <si>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</si>
  <si>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</si>
  <si>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</si>
  <si>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</si>
  <si>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</si>
  <si>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</si>
  <si>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</si>
  <si>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</si>
  <si>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</si>
  <si>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</si>
  <si>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</si>
  <si>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</si>
  <si>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</si>
  <si>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</si>
  <si>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</si>
  <si>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</si>
  <si>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</si>
  <si>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</si>
  <si>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</si>
  <si>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</si>
  <si>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</si>
  <si>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</si>
  <si>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</si>
  <si>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</si>
  <si>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</si>
  <si>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</si>
  <si>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</si>
  <si>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</si>
  <si>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</si>
  <si>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</si>
  <si>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</si>
  <si>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</si>
  <si>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</si>
  <si>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</si>
  <si>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</si>
  <si>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</si>
  <si>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</si>
  <si>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</si>
  <si>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</si>
  <si>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</si>
  <si>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</si>
  <si>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</si>
  <si>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</si>
  <si>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</si>
  <si>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</si>
  <si>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</si>
  <si>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</si>
  <si>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</si>
  <si>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</si>
  <si>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</si>
  <si>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</si>
  <si>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</si>
  <si>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</si>
  <si>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</si>
  <si>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</si>
  <si>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</si>
  <si>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</si>
  <si>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</si>
  <si>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</si>
  <si>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</si>
  <si>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</si>
  <si>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</si>
  <si>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</si>
  <si>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</si>
  <si>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</si>
  <si>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</si>
  <si>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</si>
  <si>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</si>
  <si>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</si>
  <si>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</si>
  <si>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</si>
  <si>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</si>
  <si>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</si>
  <si>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</si>
  <si>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</si>
  <si>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</si>
  <si>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</si>
  <si>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</si>
  <si>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</si>
  <si>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</si>
  <si>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</si>
  <si>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</si>
  <si>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</si>
  <si>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</si>
  <si>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</si>
  <si>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</si>
  <si>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</si>
  <si>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</si>
  <si>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</si>
  <si>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</si>
  <si>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</si>
  <si>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</si>
  <si>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</si>
  <si>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</si>
  <si>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</si>
  <si>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</si>
  <si>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</si>
  <si>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</si>
  <si>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</si>
  <si>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</si>
  <si>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</si>
  <si>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</si>
  <si>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</si>
  <si>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</si>
  <si>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</si>
  <si>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</si>
  <si>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</si>
  <si>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</si>
  <si>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</si>
  <si>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</si>
  <si>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</si>
  <si>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</si>
  <si>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</si>
  <si>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</si>
  <si>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</si>
  <si>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</si>
  <si>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</si>
  <si>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</si>
  <si>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</si>
  <si>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</si>
  <si>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</si>
  <si>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</si>
  <si>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</si>
  <si>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</si>
  <si>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</si>
  <si>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</si>
  <si>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</si>
  <si>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</si>
  <si>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</si>
  <si>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</si>
  <si>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</si>
  <si>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</si>
  <si>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</si>
  <si>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</si>
  <si>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</si>
  <si>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</si>
  <si>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</si>
  <si>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</si>
  <si>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</si>
  <si>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</si>
  <si>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</si>
  <si>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</si>
  <si>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</si>
  <si>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</si>
  <si>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</si>
  <si>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</si>
  <si>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</si>
  <si>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</si>
  <si>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</si>
  <si>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</si>
  <si>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</si>
  <si>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</si>
  <si>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</si>
  <si>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</si>
  <si>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</si>
  <si>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</si>
  <si>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</si>
  <si>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</si>
  <si>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</si>
  <si>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</si>
  <si>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</si>
  <si>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</si>
  <si>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</si>
  <si>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</si>
  <si>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</si>
  <si>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</si>
  <si>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</si>
  <si>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</si>
  <si>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</si>
  <si>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</si>
  <si>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</si>
  <si>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</si>
  <si>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</si>
  <si>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</si>
  <si>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</si>
  <si>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</si>
  <si>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</si>
  <si>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</si>
  <si>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</si>
  <si>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</si>
  <si>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</si>
  <si>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</si>
  <si>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</si>
  <si>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</si>
  <si>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</si>
  <si>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</si>
  <si>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</si>
  <si>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</si>
  <si>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</si>
  <si>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</si>
  <si>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</si>
  <si>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</si>
  <si>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</si>
  <si>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</si>
  <si>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</si>
  <si>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</si>
  <si>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</si>
  <si>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</si>
  <si>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</si>
  <si>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</si>
  <si>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</si>
  <si>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</si>
  <si>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</si>
  <si>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</si>
  <si>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</si>
  <si>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</si>
  <si>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</si>
  <si>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</si>
  <si>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</si>
  <si>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</si>
  <si>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</si>
  <si>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</si>
  <si>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</si>
  <si>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</si>
  <si>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</si>
  <si>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</si>
  <si>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</si>
  <si>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</si>
  <si>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</si>
  <si>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</si>
  <si>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</si>
  <si>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</si>
  <si>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</si>
  <si>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</si>
  <si>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</si>
  <si>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</si>
  <si>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</si>
  <si>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</si>
  <si>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</si>
  <si>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</si>
  <si>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</si>
  <si>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</si>
  <si>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</si>
  <si>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</si>
  <si>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</si>
  <si>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</si>
  <si>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</si>
  <si>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</si>
  <si>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</si>
  <si>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</si>
  <si>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</si>
  <si>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</si>
  <si>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</si>
  <si>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</si>
  <si>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</si>
  <si>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</si>
  <si>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</si>
  <si>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</si>
  <si>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</si>
  <si>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</si>
  <si>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</si>
  <si>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</si>
  <si>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</si>
  <si>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</si>
  <si>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</si>
  <si>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</si>
  <si>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</si>
  <si>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</si>
  <si>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</si>
  <si>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</si>
  <si>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</si>
  <si>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</si>
  <si>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</si>
  <si>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</si>
  <si>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</si>
  <si>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</si>
  <si>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</si>
  <si>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</si>
  <si>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</si>
  <si>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</si>
  <si>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</si>
  <si>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</si>
  <si>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</si>
  <si>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</si>
  <si>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</si>
  <si>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</si>
  <si>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</si>
  <si>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</si>
  <si>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</si>
  <si>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</si>
  <si>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</si>
  <si>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</si>
  <si>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</si>
  <si>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</si>
  <si>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</si>
  <si>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</si>
  <si>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</si>
  <si>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</si>
  <si>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</si>
  <si>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</si>
  <si>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</si>
  <si>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</si>
  <si>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</si>
  <si>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</si>
  <si>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</si>
  <si>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</si>
  <si>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</si>
  <si>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</si>
  <si>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</si>
  <si>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</si>
  <si>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</si>
  <si>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</si>
  <si>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</si>
  <si>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</si>
  <si>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</si>
  <si>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</si>
  <si>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</si>
  <si>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</si>
  <si>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</si>
  <si>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</si>
  <si>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</si>
  <si>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</si>
  <si>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</si>
  <si>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</si>
  <si>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</si>
  <si>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</si>
  <si>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</si>
  <si>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</si>
  <si>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</si>
  <si>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</si>
  <si>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</si>
  <si>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</si>
  <si>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</si>
  <si>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</si>
  <si>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</si>
  <si>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</si>
  <si>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</si>
  <si>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</si>
  <si>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</si>
  <si>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</si>
  <si>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</si>
  <si>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</si>
  <si>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</si>
  <si>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</si>
  <si>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</si>
  <si>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</si>
  <si>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</si>
  <si>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</si>
  <si>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</si>
  <si>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</si>
  <si>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</si>
  <si>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</si>
  <si>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</si>
  <si>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</si>
  <si>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</si>
  <si>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</si>
  <si>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</si>
  <si>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</si>
  <si>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</si>
  <si>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</si>
  <si>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</si>
  <si>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</si>
  <si>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</si>
  <si>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</si>
  <si>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</si>
  <si>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</si>
  <si>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</si>
  <si>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</si>
  <si>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</si>
  <si>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</si>
  <si>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</si>
  <si>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</si>
  <si>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</si>
  <si>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</si>
  <si>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</si>
  <si>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</si>
  <si>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</si>
  <si>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</si>
  <si>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</si>
  <si>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</si>
  <si>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</si>
  <si>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</si>
  <si>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</si>
  <si>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</si>
  <si>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</si>
  <si>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</si>
  <si>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</si>
  <si>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</si>
  <si>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</si>
  <si>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</si>
  <si>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</si>
  <si>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</si>
  <si>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</si>
  <si>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</si>
  <si>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</si>
  <si>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</si>
  <si>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</si>
  <si>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</si>
  <si>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</si>
  <si>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</si>
  <si>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</si>
  <si>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</si>
  <si>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</si>
  <si>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</si>
  <si>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</si>
  <si>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</si>
  <si>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</si>
  <si>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</si>
  <si>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</si>
  <si>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</si>
  <si>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</si>
  <si>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</si>
  <si>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</si>
  <si>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</si>
  <si>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</si>
  <si>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</si>
  <si>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</si>
  <si>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</si>
  <si>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</si>
  <si>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</si>
  <si>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</si>
  <si>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</si>
  <si>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</si>
  <si>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</si>
  <si>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</si>
  <si>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</si>
  <si>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</si>
  <si>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</si>
  <si>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</si>
  <si>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</si>
  <si>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</si>
  <si>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</si>
  <si>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</si>
  <si>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</si>
  <si>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</si>
  <si>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</si>
  <si>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</si>
  <si>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</si>
  <si>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</si>
  <si>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</si>
  <si>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</si>
  <si>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</si>
  <si>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</si>
  <si>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</si>
  <si>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</si>
  <si>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</si>
  <si>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</si>
  <si>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</si>
  <si>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</si>
  <si>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</si>
  <si>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</si>
  <si>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</si>
  <si>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</si>
  <si>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</si>
  <si>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</si>
  <si>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</si>
  <si>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</si>
  <si>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</si>
  <si>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</si>
  <si>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</si>
  <si>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</si>
  <si>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</si>
  <si>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</si>
  <si>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</si>
  <si>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</si>
  <si>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</si>
  <si>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</si>
  <si>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</si>
  <si>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</si>
  <si>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</si>
  <si>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</si>
  <si>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</si>
  <si>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</si>
  <si>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</si>
  <si>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</si>
  <si>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</si>
  <si>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</si>
  <si>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</si>
  <si>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</si>
  <si>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</si>
  <si>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</si>
  <si>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</si>
  <si>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</si>
  <si>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</si>
  <si>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</si>
  <si>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</si>
  <si>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</si>
  <si>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</si>
  <si>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</si>
  <si>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</si>
  <si>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</si>
  <si>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</si>
  <si>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</si>
  <si>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</si>
  <si>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</si>
  <si>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</si>
  <si>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</si>
  <si>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</si>
  <si>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</si>
  <si>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</si>
  <si>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</si>
  <si>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</si>
  <si>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</si>
  <si>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</si>
  <si>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</si>
  <si>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</si>
  <si>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</si>
  <si>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</si>
  <si>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</si>
  <si>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</si>
  <si>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</si>
  <si>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</si>
  <si>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</si>
  <si>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</si>
  <si>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</si>
  <si>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</si>
  <si>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</si>
  <si>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</si>
  <si>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</si>
  <si>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</si>
  <si>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</si>
  <si>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</si>
  <si>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</si>
  <si>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</si>
  <si>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</si>
  <si>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</si>
  <si>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</si>
  <si>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</si>
  <si>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</si>
  <si>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</si>
  <si>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</si>
  <si>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</si>
  <si>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</si>
  <si>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</si>
  <si>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</si>
  <si>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</si>
  <si>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</si>
  <si>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</si>
  <si>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</si>
  <si>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</si>
  <si>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</si>
  <si>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</si>
  <si>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</si>
  <si>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</si>
  <si>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</si>
  <si>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</si>
  <si>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</si>
  <si>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</si>
  <si>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</si>
  <si>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</si>
  <si>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</si>
  <si>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</si>
  <si>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</si>
  <si>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</si>
  <si>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</si>
  <si>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</si>
  <si>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</si>
  <si>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</si>
  <si>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</si>
  <si>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</si>
  <si>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</si>
  <si>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</si>
  <si>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</si>
  <si>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</si>
  <si>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</si>
  <si>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</si>
  <si>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</si>
  <si>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</si>
  <si>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</si>
  <si>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</si>
  <si>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</si>
  <si>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</si>
  <si>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</si>
  <si>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</si>
  <si>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</si>
  <si>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</si>
  <si>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</si>
  <si>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</si>
  <si>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</si>
  <si>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</si>
  <si>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</si>
  <si>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</si>
  <si>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</si>
  <si>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</si>
  <si>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</si>
  <si>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</si>
  <si>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</si>
  <si>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</si>
  <si>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</si>
  <si>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</si>
  <si>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</si>
  <si>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</si>
  <si>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</si>
  <si>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</si>
  <si>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</si>
  <si>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</si>
  <si>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</si>
  <si>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</si>
  <si>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</si>
  <si>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</si>
  <si>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</si>
  <si>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</si>
  <si>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</si>
  <si>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</si>
  <si>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</si>
  <si>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</si>
  <si>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</si>
  <si>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</si>
  <si>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</si>
  <si>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</si>
  <si>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</si>
  <si>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</si>
  <si>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</si>
  <si>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</si>
  <si>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</si>
  <si>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</si>
  <si>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</si>
  <si>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</si>
  <si>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</si>
  <si>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</si>
  <si>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</si>
  <si>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</si>
  <si>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</si>
  <si>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</si>
  <si>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</si>
  <si>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</si>
  <si>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</si>
  <si>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</si>
  <si>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</si>
  <si>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</si>
  <si>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</si>
  <si>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</si>
  <si>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</si>
  <si>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</si>
  <si>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</si>
  <si>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</si>
  <si>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</si>
  <si>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</si>
  <si>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</si>
  <si>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</si>
  <si>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</si>
  <si>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</si>
  <si>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</si>
  <si>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</si>
  <si>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</si>
  <si>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</si>
  <si>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</si>
  <si>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</si>
  <si>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</si>
  <si>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</si>
  <si>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</si>
  <si>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</si>
  <si>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</si>
  <si>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</si>
  <si>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</si>
  <si>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</si>
  <si>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</si>
  <si>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</si>
  <si>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</si>
  <si>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</si>
  <si>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</si>
  <si>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</si>
  <si>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</si>
  <si>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</si>
  <si>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</si>
  <si>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</si>
  <si>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</si>
  <si>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</si>
  <si>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</si>
  <si>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</si>
  <si>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</si>
  <si>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</si>
  <si>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</si>
  <si>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</si>
  <si>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</si>
  <si>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</si>
  <si>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</si>
  <si>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</si>
  <si>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</si>
  <si>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</si>
  <si>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</si>
  <si>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</si>
  <si>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</si>
  <si>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</si>
  <si>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</si>
  <si>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</si>
  <si>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</si>
  <si>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</si>
  <si>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</si>
  <si>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</si>
  <si>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</si>
  <si>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</si>
  <si>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</si>
  <si>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</si>
  <si>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</si>
  <si>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</si>
  <si>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</si>
  <si>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</si>
  <si>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</si>
  <si>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</si>
  <si>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</si>
  <si>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</si>
  <si>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</si>
  <si>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</si>
  <si>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</si>
  <si>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</si>
  <si>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</si>
  <si>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</si>
  <si>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</si>
  <si>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</si>
  <si>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</si>
  <si>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</si>
  <si>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</si>
  <si>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</si>
  <si>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</si>
  <si>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</si>
  <si>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</si>
  <si>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</si>
  <si>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</si>
  <si>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</si>
  <si>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</si>
  <si>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</si>
  <si>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</si>
  <si>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</si>
  <si>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</si>
  <si>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</si>
  <si>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</si>
  <si>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</si>
  <si>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</si>
  <si>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</si>
  <si>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</si>
  <si>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</si>
  <si>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</si>
  <si>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</si>
  <si>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</si>
  <si>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</si>
  <si>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</si>
  <si>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</si>
  <si>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</si>
  <si>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</si>
  <si>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</si>
  <si>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</si>
  <si>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</si>
  <si>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</si>
  <si>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</si>
  <si>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</si>
  <si>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</si>
  <si>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</si>
  <si>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</si>
  <si>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</si>
  <si>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</si>
  <si>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</si>
  <si>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</si>
  <si>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</si>
  <si>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</si>
  <si>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</si>
  <si>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</si>
  <si>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</si>
  <si>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</si>
  <si>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</si>
  <si>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</si>
  <si>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</si>
  <si>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</si>
  <si>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</si>
  <si>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</si>
  <si>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</si>
  <si>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</si>
  <si>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</si>
  <si>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</si>
  <si>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</si>
  <si>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</si>
  <si>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</si>
  <si>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</si>
  <si>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</si>
  <si>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</si>
  <si>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</si>
  <si>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</si>
  <si>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</si>
  <si>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</si>
  <si>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</si>
  <si>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</si>
  <si>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</si>
  <si>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</si>
  <si>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</si>
  <si>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</si>
  <si>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</si>
  <si>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</si>
  <si>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</si>
  <si>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</si>
  <si>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</si>
  <si>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</si>
  <si>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</si>
  <si>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</si>
  <si>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</si>
  <si>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</si>
  <si>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</si>
  <si>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</si>
  <si>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</si>
  <si>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</si>
  <si>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</si>
  <si>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</si>
  <si>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</si>
  <si>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</si>
  <si>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</si>
  <si>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</si>
  <si>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</si>
  <si>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</si>
  <si>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</si>
  <si>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</si>
  <si>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</si>
  <si>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</si>
  <si>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</si>
  <si>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</si>
  <si>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</si>
  <si>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</si>
  <si>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</si>
  <si>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</si>
  <si>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</si>
  <si>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</si>
  <si>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</si>
  <si>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</si>
  <si>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</si>
  <si>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</si>
  <si>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</si>
  <si>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</si>
  <si>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</si>
  <si>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</si>
  <si>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</si>
  <si>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</si>
  <si>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</si>
  <si>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</si>
  <si>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</si>
  <si>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</si>
  <si>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</si>
  <si>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</si>
  <si>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</si>
  <si>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</si>
  <si>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</si>
  <si>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</si>
  <si>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</si>
  <si>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</si>
  <si>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</si>
  <si>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</si>
  <si>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</si>
  <si>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</si>
  <si>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</si>
  <si>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</si>
  <si>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</si>
  <si>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</si>
  <si>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</si>
  <si>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</si>
  <si>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</si>
  <si>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</si>
  <si>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</si>
  <si>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</si>
  <si>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</si>
  <si>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</si>
  <si>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</si>
  <si>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</si>
  <si>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</si>
  <si>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</si>
  <si>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</si>
  <si>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</si>
  <si>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</si>
  <si>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</si>
  <si>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</si>
  <si>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</si>
  <si>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</si>
  <si>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</si>
  <si>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</si>
  <si>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</si>
  <si>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</si>
  <si>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</si>
  <si>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</si>
  <si>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</si>
  <si>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</si>
  <si>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</si>
  <si>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</si>
  <si>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</si>
  <si>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</si>
  <si>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</si>
  <si>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</si>
  <si>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</si>
  <si>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</si>
  <si>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</si>
  <si>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</si>
  <si>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</si>
  <si>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</si>
  <si>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</si>
  <si>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</si>
  <si>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</si>
  <si>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</si>
  <si>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</si>
  <si>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</si>
  <si>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</si>
  <si>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</si>
  <si>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</si>
  <si>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</si>
  <si>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</si>
  <si>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</si>
  <si>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</si>
  <si>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</si>
  <si>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</si>
  <si>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</si>
  <si>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</si>
  <si>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</si>
  <si>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</si>
  <si>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</si>
  <si>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</si>
  <si>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</si>
  <si>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</si>
  <si>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</si>
  <si>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</si>
  <si>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</si>
  <si>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</si>
  <si>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</si>
  <si>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</si>
  <si>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</si>
  <si>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</si>
  <si>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</si>
  <si>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</si>
  <si>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</si>
  <si>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</si>
  <si>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</si>
  <si>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</si>
  <si>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</si>
  <si>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</si>
  <si>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</si>
  <si>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</si>
  <si>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</si>
  <si>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</si>
  <si>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</si>
  <si>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</si>
  <si>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</si>
  <si>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</si>
  <si>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</si>
  <si>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</si>
  <si>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</si>
  <si>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</si>
  <si>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</si>
  <si>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</si>
  <si>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</si>
  <si>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</si>
  <si>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</si>
  <si>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</si>
  <si>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</si>
  <si>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</si>
  <si>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</si>
  <si>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</si>
  <si>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</si>
  <si>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</si>
  <si>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</si>
  <si>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</si>
  <si>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</si>
  <si>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</si>
  <si>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</si>
  <si>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</si>
  <si>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</si>
  <si>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</si>
  <si>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</si>
  <si>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</si>
  <si>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</si>
  <si>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</si>
  <si>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</si>
  <si>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</si>
  <si>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</si>
  <si>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</si>
  <si>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</si>
  <si>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</si>
  <si>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</si>
  <si>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</si>
  <si>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</si>
  <si>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</si>
  <si>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</si>
  <si>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</si>
  <si>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</si>
  <si>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</si>
  <si>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</si>
  <si>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</si>
  <si>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</si>
  <si>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</si>
  <si>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</si>
  <si>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</si>
  <si>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</si>
  <si>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</si>
  <si>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</si>
  <si>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</si>
  <si>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</si>
  <si>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</si>
  <si>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</si>
  <si>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</si>
  <si>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</si>
  <si>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</si>
  <si>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</si>
  <si>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</si>
  <si>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</si>
  <si>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</si>
  <si>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</si>
  <si>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</si>
  <si>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</si>
  <si>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</si>
  <si>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</si>
  <si>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</si>
  <si>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</si>
  <si>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</si>
  <si>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</si>
  <si>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</si>
  <si>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</si>
  <si>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</si>
  <si>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</si>
  <si>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</si>
  <si>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</si>
  <si>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</si>
  <si>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</si>
  <si>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</si>
  <si>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</si>
  <si>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</si>
  <si>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</si>
  <si>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</si>
  <si>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</si>
  <si>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</si>
  <si>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</si>
  <si>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</si>
  <si>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</si>
  <si>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</si>
  <si>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</si>
  <si>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</si>
  <si>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</si>
  <si>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</si>
  <si>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</si>
  <si>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</si>
  <si>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</si>
  <si>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</si>
  <si>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</si>
  <si>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</si>
  <si>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</si>
  <si>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</si>
  <si>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</si>
  <si>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</si>
  <si>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</si>
  <si>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</si>
  <si>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</si>
  <si>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</si>
  <si>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</si>
  <si>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</si>
  <si>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</si>
  <si>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</si>
  <si>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</si>
  <si>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</si>
  <si>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</si>
  <si>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</si>
  <si>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</si>
  <si>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</si>
  <si>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</si>
  <si>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</si>
  <si>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</si>
  <si>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</si>
  <si>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</si>
  <si>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</si>
  <si>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</si>
  <si>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</si>
  <si>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</si>
  <si>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</si>
  <si>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</si>
  <si>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</si>
  <si>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</si>
  <si>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</si>
  <si>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</si>
  <si>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</si>
  <si>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</si>
  <si>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</si>
  <si>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</si>
  <si>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</si>
  <si>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</si>
  <si>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</si>
  <si>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</si>
  <si>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</si>
  <si>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</si>
  <si>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</si>
  <si>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</si>
  <si>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</si>
  <si>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</si>
  <si>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</si>
  <si>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</si>
  <si>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</si>
  <si>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</si>
  <si>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</si>
  <si>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</si>
  <si>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</si>
  <si>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</si>
  <si>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</si>
  <si>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</si>
  <si>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</si>
  <si>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</si>
  <si>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</si>
  <si>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</si>
  <si>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</si>
  <si>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</si>
  <si>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</si>
  <si>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</si>
  <si>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</si>
  <si>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</si>
  <si>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</si>
  <si>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</si>
  <si>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</si>
  <si>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</si>
  <si>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</si>
  <si>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</si>
  <si>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</si>
  <si>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</si>
  <si>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</si>
  <si>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</si>
  <si>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</si>
  <si>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</si>
  <si>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</si>
  <si>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</si>
  <si>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</si>
  <si>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</si>
  <si>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</si>
  <si>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</si>
  <si>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</si>
  <si>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</si>
  <si>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</si>
  <si>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</si>
  <si>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</si>
  <si>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</si>
  <si>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</si>
  <si>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</si>
  <si>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</si>
  <si>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</si>
  <si>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</si>
  <si>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</si>
  <si>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</si>
  <si>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</si>
  <si>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</si>
  <si>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</si>
  <si>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</si>
  <si>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</si>
  <si>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</si>
  <si>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</si>
  <si>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</si>
  <si>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</si>
  <si>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</si>
  <si>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</si>
  <si>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</si>
  <si>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</si>
  <si>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</si>
  <si>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</si>
  <si>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</si>
  <si>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</si>
  <si>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</si>
  <si>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</si>
  <si>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</si>
  <si>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</si>
  <si>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</si>
  <si>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</si>
  <si>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</si>
  <si>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</si>
  <si>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</si>
  <si>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</si>
  <si>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</si>
  <si>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</si>
  <si>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</si>
  <si>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</si>
  <si>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</si>
  <si>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</si>
  <si>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</si>
  <si>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</si>
  <si>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</si>
  <si>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</si>
  <si>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</si>
  <si>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</si>
  <si>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</si>
  <si>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</si>
  <si>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</si>
  <si>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</si>
  <si>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</si>
  <si>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</si>
  <si>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</si>
  <si>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</si>
  <si>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</si>
  <si>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</si>
  <si>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</si>
  <si>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</si>
  <si>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</si>
  <si>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</si>
  <si>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</si>
  <si>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</si>
  <si>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</si>
  <si>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</si>
  <si>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</si>
  <si>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</si>
  <si>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</si>
  <si>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</si>
  <si>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</si>
  <si>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</si>
  <si>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</si>
  <si>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</si>
  <si>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</si>
  <si>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</si>
  <si>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</si>
  <si>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</si>
  <si>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</si>
  <si>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</si>
  <si>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</si>
  <si>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</si>
  <si>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</si>
  <si>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</si>
  <si>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</si>
  <si>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</si>
  <si>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</si>
  <si>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</si>
  <si>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</si>
  <si>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</si>
  <si>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</si>
  <si>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</si>
  <si>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</si>
  <si>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</si>
  <si>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</si>
  <si>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</si>
  <si>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</si>
  <si>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</si>
  <si>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</si>
  <si>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</si>
  <si>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</si>
  <si>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</si>
  <si>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</si>
  <si>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</si>
  <si>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</si>
  <si>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</si>
  <si>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</si>
  <si>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</si>
  <si>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</si>
  <si>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</si>
  <si>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</si>
  <si>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</si>
  <si>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</si>
  <si>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</si>
  <si>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</si>
  <si>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</si>
  <si>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</si>
  <si>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</si>
  <si>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</si>
  <si>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</si>
  <si>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</si>
  <si>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</si>
  <si>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</si>
  <si>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</si>
  <si>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</si>
  <si>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</si>
  <si>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</si>
  <si>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</si>
  <si>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</si>
  <si>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</si>
  <si>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</si>
  <si>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</si>
  <si>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</si>
  <si>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</si>
  <si>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</si>
  <si>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</si>
  <si>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</si>
  <si>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</si>
  <si>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</si>
  <si>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</si>
  <si>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</si>
  <si>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</si>
  <si>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</si>
  <si>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</si>
  <si>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</si>
  <si>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</si>
  <si>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</si>
  <si>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</si>
  <si>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</si>
  <si>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</si>
  <si>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</si>
  <si>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</si>
  <si>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</si>
  <si>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</si>
  <si>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</si>
  <si>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</si>
  <si>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</si>
  <si>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</si>
  <si>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</si>
  <si>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</si>
  <si>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</si>
  <si>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</si>
  <si>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</si>
  <si>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</si>
  <si>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</si>
  <si>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</si>
  <si>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</si>
  <si>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</si>
  <si>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</si>
  <si>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</si>
  <si>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</si>
  <si>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</si>
  <si>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</si>
  <si>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</si>
  <si>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</si>
  <si>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</si>
  <si>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</si>
  <si>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</si>
  <si>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</si>
  <si>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</si>
  <si>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</si>
  <si>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</si>
  <si>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</si>
  <si>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</si>
  <si>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</si>
  <si>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</si>
  <si>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</si>
  <si>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</si>
  <si>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</si>
  <si>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</si>
  <si>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</si>
  <si>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</si>
  <si>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</si>
  <si>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</si>
  <si>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</si>
  <si>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</si>
  <si>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</si>
  <si>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</si>
  <si>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</si>
  <si>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</si>
  <si>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</si>
  <si>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</si>
  <si>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</si>
  <si>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</si>
  <si>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</si>
  <si>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</si>
  <si>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</si>
  <si>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</si>
  <si>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</si>
  <si>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</si>
  <si>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</si>
  <si>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</si>
  <si>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</si>
  <si>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</si>
  <si>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</si>
  <si>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</si>
  <si>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</si>
  <si>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</si>
  <si>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</si>
  <si>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</si>
  <si>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</si>
  <si>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</si>
  <si>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</si>
  <si>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</si>
  <si>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</si>
  <si>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</si>
  <si>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</si>
  <si>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</si>
  <si>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</si>
  <si>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</si>
  <si>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</si>
  <si>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</si>
  <si>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</si>
  <si>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</si>
  <si>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</si>
  <si>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</si>
  <si>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</si>
  <si>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</si>
  <si>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</si>
  <si>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</si>
  <si>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</si>
  <si>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</si>
  <si>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</si>
  <si>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</si>
  <si>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</si>
  <si>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</si>
  <si>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</si>
  <si>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</si>
  <si>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</si>
  <si>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</si>
  <si>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</si>
  <si>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</si>
  <si>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</si>
  <si>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</si>
  <si>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</si>
  <si>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</si>
  <si>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</si>
  <si>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</si>
  <si>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</si>
  <si>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</si>
  <si>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</si>
  <si>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</si>
  <si>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</si>
  <si>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</si>
  <si>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</si>
  <si>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</si>
  <si>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</si>
  <si>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</si>
  <si>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</si>
  <si>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</si>
  <si>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</si>
  <si>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</si>
  <si>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</si>
  <si>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</si>
  <si>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</si>
  <si>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</si>
  <si>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</si>
  <si>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</si>
  <si>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</si>
  <si>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</si>
  <si>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</si>
  <si>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</si>
  <si>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</si>
  <si>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</si>
  <si>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</si>
  <si>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</si>
  <si>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</si>
  <si>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</si>
  <si>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</si>
  <si>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</si>
  <si>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</si>
  <si>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</si>
  <si>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</si>
  <si>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</si>
  <si>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</si>
  <si>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</si>
  <si>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</si>
  <si>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</si>
  <si>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</si>
  <si>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</si>
  <si>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</si>
  <si>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</si>
  <si>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</si>
  <si>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</si>
  <si>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</si>
  <si>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</si>
  <si>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</si>
  <si>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</si>
  <si>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</si>
  <si>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</si>
  <si>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</si>
  <si>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</si>
  <si>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</si>
  <si>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</si>
  <si>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</si>
  <si>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</si>
  <si>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</si>
  <si>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</si>
  <si>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</si>
  <si>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</si>
  <si>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</si>
  <si>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</si>
  <si>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</si>
  <si>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</si>
  <si>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</si>
  <si>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</si>
  <si>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</si>
  <si>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</si>
  <si>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</si>
  <si>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</si>
  <si>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</si>
  <si>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</si>
  <si>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</si>
  <si>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</si>
  <si>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</si>
  <si>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</si>
  <si>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</si>
  <si>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</si>
  <si>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</si>
  <si>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</si>
  <si>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</si>
  <si>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</si>
  <si>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</si>
  <si>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</si>
  <si>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</si>
  <si>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</si>
  <si>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</si>
  <si>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</si>
  <si>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</si>
  <si>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</si>
  <si>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</si>
  <si>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</si>
  <si>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</si>
  <si>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</si>
  <si>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</si>
  <si>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</si>
  <si>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</si>
  <si>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</si>
  <si>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</si>
  <si>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</si>
  <si>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</si>
  <si>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</si>
  <si>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</si>
  <si>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</si>
  <si>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</si>
  <si>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</si>
  <si>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</si>
  <si>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</si>
  <si>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</si>
  <si>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</si>
  <si>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</si>
  <si>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</si>
  <si>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</si>
  <si>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</si>
  <si>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</si>
  <si>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</si>
  <si>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</si>
  <si>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</si>
  <si>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</si>
  <si>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</si>
  <si>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</si>
  <si>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</si>
  <si>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</si>
  <si>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</si>
  <si>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</si>
  <si>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</si>
  <si>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</si>
  <si>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</si>
  <si>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</si>
  <si>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</si>
  <si>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</si>
  <si>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</si>
  <si>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</si>
  <si>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</si>
  <si>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</si>
  <si>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</si>
  <si>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</si>
  <si>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</si>
  <si>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</si>
  <si>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</si>
  <si>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</si>
  <si>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</si>
  <si>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</si>
  <si>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</si>
  <si>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</si>
  <si>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</si>
  <si>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</si>
  <si>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</si>
  <si>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</si>
  <si>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</si>
  <si>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</si>
  <si>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</si>
  <si>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</si>
  <si>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</si>
  <si>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</si>
  <si>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</si>
  <si>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</si>
  <si>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</si>
  <si>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</si>
  <si>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</si>
  <si>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</si>
  <si>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</si>
  <si>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</si>
  <si>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</si>
  <si>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</si>
  <si>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</si>
  <si>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</si>
  <si>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</si>
  <si>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</si>
  <si>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</si>
  <si>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</si>
  <si>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</si>
  <si>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</si>
  <si>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</si>
  <si>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</si>
  <si>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</si>
  <si>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</si>
  <si>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</si>
  <si>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</si>
  <si>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</si>
  <si>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</si>
  <si>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</si>
  <si>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</si>
  <si>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</si>
  <si>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</si>
  <si>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</si>
  <si>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</si>
  <si>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</si>
  <si>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</si>
  <si>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</si>
  <si>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</si>
  <si>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</si>
  <si>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</si>
  <si>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</si>
  <si>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</si>
  <si>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</si>
  <si>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</si>
  <si>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</si>
  <si>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</si>
  <si>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</si>
  <si>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</si>
  <si>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</si>
  <si>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</si>
  <si>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</si>
  <si>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</si>
  <si>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</si>
  <si>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</si>
  <si>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</si>
  <si>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</si>
  <si>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</si>
  <si>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</si>
  <si>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</si>
  <si>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</si>
  <si>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</si>
  <si>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</si>
  <si>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</si>
  <si>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</si>
  <si>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</si>
  <si>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</si>
  <si>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</si>
  <si>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</si>
  <si>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</si>
  <si>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</si>
  <si>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</si>
  <si>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</si>
  <si>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</si>
  <si>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</si>
  <si>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</si>
  <si>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</si>
  <si>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</si>
  <si>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</si>
  <si>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</si>
  <si>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</si>
  <si>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</si>
  <si>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</si>
  <si>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</si>
  <si>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</si>
  <si>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</si>
  <si>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</si>
  <si>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</si>
  <si>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</si>
  <si>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</si>
  <si>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</si>
  <si>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</si>
  <si>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</si>
  <si>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</si>
  <si>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</si>
  <si>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</si>
  <si>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</si>
  <si>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</si>
  <si>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</si>
  <si>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</si>
  <si>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</si>
  <si>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</si>
  <si>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</si>
  <si>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</si>
  <si>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</si>
  <si>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</si>
  <si>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</si>
  <si>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</si>
  <si>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</si>
  <si>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</si>
  <si>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</si>
  <si>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</si>
  <si>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</si>
  <si>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</si>
  <si>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</si>
  <si>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</si>
  <si>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</si>
  <si>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</si>
  <si>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</si>
  <si>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</si>
  <si>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</si>
  <si>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</si>
  <si>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</si>
  <si>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</si>
  <si>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</si>
  <si>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</si>
  <si>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</si>
  <si>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</si>
  <si>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</si>
  <si>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</si>
  <si>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</si>
  <si>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</si>
  <si>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</si>
  <si>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</si>
  <si>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</si>
  <si>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</si>
  <si>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</si>
  <si>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</si>
  <si>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</si>
  <si>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</si>
  <si>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</si>
  <si>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</si>
  <si>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</si>
  <si>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</si>
  <si>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</si>
  <si>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</si>
  <si>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</si>
  <si>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</si>
  <si>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</si>
  <si>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</si>
  <si>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</si>
  <si>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</si>
  <si>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</si>
  <si>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</si>
  <si>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</si>
  <si>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</si>
  <si>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</si>
  <si>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</si>
  <si>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</si>
  <si>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</si>
  <si>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</si>
  <si>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</si>
  <si>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</si>
  <si>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</si>
  <si>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</si>
  <si>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</si>
  <si>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</si>
  <si>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</si>
  <si>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</si>
  <si>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</si>
  <si>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</si>
  <si>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</si>
  <si>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</si>
  <si>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</si>
  <si>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</si>
  <si>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</si>
  <si>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</si>
  <si>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</si>
  <si>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</si>
  <si>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</si>
  <si>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</si>
  <si>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</si>
  <si>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</si>
  <si>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</si>
  <si>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</si>
  <si>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</si>
  <si>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</si>
  <si>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</si>
  <si>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</si>
  <si>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</si>
  <si>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</si>
  <si>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</si>
  <si>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</si>
  <si>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</si>
  <si>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</si>
  <si>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</si>
  <si>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</si>
  <si>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</si>
  <si>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</si>
  <si>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</si>
  <si>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</si>
  <si>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</si>
  <si>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</si>
  <si>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</si>
  <si>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</si>
  <si>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</si>
  <si>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</si>
  <si>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</si>
  <si>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</si>
  <si>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</si>
  <si>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</si>
  <si>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</si>
  <si>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</si>
  <si>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</si>
  <si>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</si>
  <si>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</si>
  <si>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</si>
  <si>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</si>
  <si>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</si>
  <si>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</si>
  <si>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</si>
  <si>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</si>
  <si>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</si>
  <si>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</si>
  <si>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</si>
  <si>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</si>
  <si>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</si>
  <si>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</si>
  <si>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</si>
  <si>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</si>
  <si>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</si>
  <si>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</si>
  <si>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</si>
  <si>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</si>
  <si>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</si>
  <si>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</si>
  <si>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</si>
  <si>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</si>
  <si>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</si>
  <si>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</si>
  <si>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</si>
  <si>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</si>
  <si>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</si>
  <si>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</si>
  <si>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</si>
  <si>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</si>
  <si>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</si>
  <si>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</si>
  <si>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</si>
  <si>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</si>
  <si>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</si>
  <si>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</si>
  <si>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</si>
  <si>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</si>
  <si>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</si>
  <si>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</si>
  <si>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</si>
  <si>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</si>
  <si>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</si>
  <si>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</si>
  <si>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</si>
  <si>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</si>
  <si>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</si>
  <si>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</si>
  <si>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</si>
  <si>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</si>
  <si>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</si>
  <si>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</si>
  <si>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</si>
  <si>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</si>
  <si>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</si>
  <si>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</si>
  <si>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</si>
  <si>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</si>
  <si>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</si>
  <si>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</si>
  <si>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</si>
  <si>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</si>
  <si>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</si>
  <si>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</si>
  <si>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</si>
  <si>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</si>
  <si>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</si>
  <si>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</si>
  <si>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</si>
  <si>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</si>
  <si>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</si>
  <si>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</si>
  <si>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</si>
  <si>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</si>
  <si>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</si>
  <si>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</si>
  <si>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</si>
  <si>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</si>
  <si>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</si>
  <si>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</si>
  <si>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</si>
  <si>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</si>
  <si>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</si>
  <si>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</si>
  <si>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</si>
  <si>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</si>
  <si>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</si>
  <si>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</si>
  <si>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</si>
  <si>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</si>
  <si>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</si>
  <si>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</si>
  <si>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</si>
  <si>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</si>
  <si>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</si>
  <si>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</si>
  <si>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</si>
  <si>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</si>
  <si>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</si>
  <si>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</si>
  <si>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</si>
  <si>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</si>
  <si>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</si>
  <si>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</si>
  <si>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</si>
  <si>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</si>
  <si>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</si>
  <si>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</si>
  <si>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</si>
  <si>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</si>
  <si>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</si>
  <si>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</si>
  <si>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</si>
  <si>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</si>
  <si>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</si>
  <si>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</si>
  <si>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</si>
  <si>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</si>
  <si>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</si>
  <si>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</si>
  <si>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</si>
  <si>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</si>
  <si>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</si>
  <si>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</si>
  <si>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</si>
  <si>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</si>
  <si>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</si>
  <si>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</si>
  <si>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</si>
  <si>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</si>
  <si>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</si>
  <si>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</si>
  <si>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</si>
  <si>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</si>
  <si>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</si>
  <si>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</si>
  <si>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</si>
  <si>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</si>
  <si>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</si>
  <si>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</si>
  <si>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</si>
  <si>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</si>
  <si>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</si>
  <si>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</si>
  <si>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</si>
  <si>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</si>
  <si>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</si>
  <si>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</si>
  <si>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</si>
  <si>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</si>
  <si>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</si>
  <si>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</si>
  <si>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</si>
  <si>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</si>
  <si>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</si>
  <si>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</si>
  <si>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</si>
  <si>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</si>
  <si>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</si>
  <si>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</si>
  <si>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</si>
  <si>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</si>
  <si>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</si>
  <si>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</si>
  <si>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</si>
  <si>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</si>
  <si>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</si>
  <si>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</si>
  <si>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</si>
  <si>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</si>
  <si>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</si>
  <si>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</si>
  <si>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</si>
  <si>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</si>
  <si>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</si>
  <si>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</si>
  <si>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</si>
  <si>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</si>
  <si>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</si>
  <si>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</si>
  <si>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</si>
  <si>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</si>
  <si>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</si>
  <si>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</si>
  <si>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</si>
  <si>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</si>
  <si>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</si>
  <si>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</si>
  <si>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</si>
  <si>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</si>
  <si>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</si>
  <si>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</si>
  <si>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</si>
  <si>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</si>
  <si>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</si>
  <si>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</si>
  <si>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</si>
  <si>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</si>
  <si>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</si>
  <si>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</si>
  <si>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</si>
  <si>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</si>
  <si>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</si>
  <si>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</si>
  <si>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</si>
  <si>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</si>
  <si>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</si>
  <si>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</si>
  <si>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</si>
  <si>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</si>
  <si>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</si>
  <si>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</si>
  <si>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</si>
  <si>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</si>
  <si>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</si>
  <si>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</si>
  <si>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</si>
  <si>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</si>
  <si>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</si>
  <si>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</si>
  <si>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</si>
  <si>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</si>
  <si>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</si>
  <si>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</si>
  <si>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</si>
  <si>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</si>
  <si>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</si>
  <si>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</si>
  <si>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</si>
  <si>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</si>
  <si>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</si>
  <si>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</si>
  <si>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</si>
  <si>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</si>
  <si>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</si>
  <si>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</si>
  <si>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</si>
  <si>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</si>
  <si>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</si>
  <si>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</si>
  <si>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</si>
  <si>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</si>
  <si>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</si>
  <si>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</si>
  <si>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</si>
  <si>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</si>
  <si>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</si>
  <si>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</si>
  <si>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</si>
  <si>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</si>
  <si>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</si>
  <si>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</si>
  <si>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</si>
  <si>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</si>
  <si>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</si>
  <si>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</si>
  <si>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</si>
  <si>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</si>
  <si>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</si>
  <si>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</si>
  <si>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</si>
  <si>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</si>
  <si>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</si>
  <si>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</si>
  <si>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</si>
  <si>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</si>
  <si>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</si>
  <si>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</si>
  <si>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</si>
  <si>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</si>
  <si>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</si>
  <si>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</si>
  <si>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</si>
  <si>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</si>
  <si>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</si>
  <si>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</si>
  <si>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</si>
  <si>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</si>
  <si>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</si>
  <si>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</si>
  <si>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</si>
  <si>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</si>
  <si>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</si>
  <si>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</si>
  <si>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</si>
  <si>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</si>
  <si>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</si>
  <si>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</si>
  <si>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</si>
  <si>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</si>
  <si>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</si>
  <si>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</si>
  <si>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</si>
  <si>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</si>
  <si>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</si>
  <si>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</si>
  <si>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</si>
  <si>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</si>
  <si>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</si>
  <si>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</si>
  <si>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</si>
  <si>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</si>
  <si>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</si>
  <si>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</si>
  <si>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</si>
  <si>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</si>
  <si>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</si>
  <si>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</si>
  <si>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</si>
  <si>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</si>
  <si>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</si>
  <si>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</si>
  <si>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</si>
  <si>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</si>
  <si>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</si>
  <si>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</si>
  <si>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</si>
  <si>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</si>
  <si>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</si>
  <si>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</si>
  <si>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</si>
  <si>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</si>
  <si>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</si>
  <si>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</si>
  <si>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</si>
  <si>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</si>
  <si>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</si>
  <si>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</si>
  <si>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</si>
  <si>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</si>
  <si>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</si>
  <si>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</si>
  <si>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</si>
  <si>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</si>
  <si>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</si>
  <si>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</si>
  <si>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</si>
  <si>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</si>
  <si>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</si>
  <si>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</si>
  <si>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</si>
  <si>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</si>
  <si>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</si>
  <si>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</si>
  <si>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</si>
  <si>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</si>
  <si>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</si>
  <si>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</si>
  <si>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</si>
  <si>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</si>
  <si>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</si>
  <si>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</si>
  <si>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</si>
  <si>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</si>
  <si>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</si>
  <si>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</si>
  <si>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</si>
  <si>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</si>
  <si>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</si>
  <si>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</si>
  <si>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</si>
  <si>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</si>
  <si>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</si>
  <si>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</si>
  <si>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</si>
  <si>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</si>
  <si>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</si>
  <si>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</si>
  <si>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</si>
  <si>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</si>
  <si>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</si>
  <si>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</si>
  <si>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</si>
  <si>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</si>
  <si>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</si>
  <si>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</si>
  <si>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</si>
  <si>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</si>
  <si>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</si>
  <si>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</si>
  <si>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</si>
  <si>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</si>
  <si>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</si>
  <si>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</si>
  <si>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</si>
  <si>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</si>
  <si>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</si>
  <si>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</si>
  <si>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</si>
  <si>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</si>
  <si>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</si>
  <si>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</si>
  <si>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</si>
  <si>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</si>
  <si>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</si>
  <si>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</si>
  <si>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</si>
  <si>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</si>
  <si>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</si>
  <si>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</si>
  <si>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</si>
  <si>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</si>
  <si>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</si>
  <si>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</si>
  <si>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</si>
  <si>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</si>
  <si>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</si>
  <si>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</si>
  <si>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</si>
  <si>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</si>
  <si>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</si>
  <si>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</si>
  <si>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</si>
  <si>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</si>
  <si>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</si>
  <si>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</si>
  <si>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</si>
  <si>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</si>
  <si>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</si>
  <si>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</si>
  <si>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</si>
  <si>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</si>
  <si>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</si>
  <si>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</si>
  <si>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</si>
  <si>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</si>
  <si>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</si>
  <si>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</si>
  <si>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</si>
  <si>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</si>
  <si>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</si>
  <si>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</si>
  <si>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</si>
  <si>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</si>
  <si>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</si>
  <si>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</si>
  <si>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</si>
  <si>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</si>
  <si>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</si>
  <si>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</si>
  <si>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</si>
  <si>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</si>
  <si>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</si>
  <si>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</si>
  <si>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</si>
  <si>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</si>
  <si>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</si>
  <si>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</si>
  <si>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</si>
  <si>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</si>
  <si>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</si>
  <si>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</si>
  <si>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</si>
  <si>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</si>
  <si>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</si>
  <si>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</si>
  <si>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</si>
  <si>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</si>
  <si>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</si>
  <si>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</si>
  <si>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</si>
  <si>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</si>
  <si>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</si>
  <si>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</si>
  <si>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</si>
  <si>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</si>
  <si>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</si>
  <si>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</si>
  <si>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</si>
  <si>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</si>
  <si>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</si>
  <si>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</si>
  <si>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</si>
  <si>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</si>
  <si>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</si>
  <si>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</si>
  <si>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</si>
  <si>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</si>
  <si>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</si>
  <si>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</si>
  <si>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</si>
  <si>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</si>
  <si>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</si>
  <si>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</si>
  <si>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</si>
  <si>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</si>
  <si>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</si>
  <si>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</si>
  <si>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</si>
  <si>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</si>
  <si>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</si>
  <si>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</si>
  <si>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</si>
  <si>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</si>
  <si>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</si>
  <si>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</si>
  <si>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</si>
  <si>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</si>
  <si>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</si>
  <si>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</si>
  <si>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</si>
  <si>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</si>
  <si>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</si>
  <si>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</si>
  <si>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</si>
  <si>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</si>
  <si>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</si>
  <si>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</si>
  <si>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</si>
  <si>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</si>
  <si>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</si>
  <si>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</si>
  <si>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</si>
  <si>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</si>
  <si>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</si>
  <si>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</si>
  <si>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</si>
  <si>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</si>
  <si>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</si>
  <si>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</si>
  <si>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</si>
  <si>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</si>
  <si>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</si>
  <si>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</si>
  <si>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</si>
  <si>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</si>
  <si>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</si>
  <si>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</si>
  <si>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</si>
  <si>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</si>
  <si>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</si>
  <si>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</si>
  <si>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</si>
  <si>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</si>
  <si>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</si>
  <si>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</si>
  <si>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</si>
  <si>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</si>
  <si>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</si>
  <si>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</si>
  <si>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</si>
  <si>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</si>
  <si>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</si>
  <si>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</si>
  <si>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</si>
  <si>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</si>
  <si>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</si>
  <si>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</si>
  <si>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</si>
  <si>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</si>
  <si>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</si>
  <si>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</si>
  <si>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</si>
  <si>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</si>
  <si>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</si>
  <si>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</si>
  <si>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</si>
  <si>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</si>
  <si>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</si>
  <si>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</si>
  <si>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</si>
  <si>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</si>
  <si>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</si>
  <si>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</si>
  <si>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</si>
  <si>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</si>
  <si>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</si>
  <si>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</si>
  <si>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</si>
  <si>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</si>
  <si>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</si>
  <si>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</si>
  <si>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</si>
  <si>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</si>
  <si>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</si>
  <si>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</si>
  <si>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</si>
  <si>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</si>
  <si>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</si>
  <si>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</si>
  <si>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</si>
  <si>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</si>
  <si>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</si>
  <si>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</si>
  <si>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</si>
  <si>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</si>
  <si>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</si>
  <si>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</si>
  <si>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</si>
  <si>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</si>
  <si>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</si>
  <si>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</si>
  <si>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</si>
  <si>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</si>
  <si>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</si>
  <si>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</si>
  <si>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</si>
  <si>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</si>
  <si>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</si>
  <si>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</si>
  <si>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</si>
  <si>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</si>
  <si>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</si>
  <si>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</si>
  <si>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</si>
  <si>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</si>
  <si>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</si>
  <si>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</si>
  <si>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</si>
  <si>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</si>
  <si>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</si>
  <si>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</si>
  <si>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</si>
  <si>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</si>
  <si>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</si>
  <si>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</si>
  <si>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</si>
  <si>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</si>
  <si>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</si>
  <si>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</si>
  <si>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</si>
  <si>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</si>
  <si>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</si>
  <si>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</si>
  <si>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</si>
  <si>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</si>
  <si>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</si>
  <si>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</si>
  <si>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</si>
  <si>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</si>
  <si>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</si>
  <si>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</si>
  <si>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</si>
  <si>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</si>
  <si>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</si>
  <si>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</si>
  <si>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</si>
  <si>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</si>
  <si>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</si>
  <si>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</si>
  <si>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</si>
  <si>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</si>
  <si>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</si>
  <si>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</si>
  <si>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</si>
  <si>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</si>
  <si>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</si>
  <si>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</si>
  <si>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</si>
  <si>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</si>
  <si>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</si>
  <si>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</si>
  <si>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</si>
  <si>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</si>
  <si>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</si>
  <si>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</si>
  <si>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</si>
  <si>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</si>
  <si>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</si>
  <si>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</si>
  <si>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</si>
  <si>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</si>
  <si>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</si>
  <si>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</si>
  <si>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</si>
  <si>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</si>
  <si>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</si>
  <si>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</si>
  <si>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</si>
  <si>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</si>
  <si>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</si>
  <si>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</si>
  <si>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</si>
  <si>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</si>
  <si>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</si>
  <si>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</si>
  <si>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</si>
  <si>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</si>
  <si>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</si>
  <si>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</si>
  <si>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</si>
  <si>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</si>
  <si>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</si>
  <si>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</si>
  <si>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</si>
  <si>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</si>
  <si>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</si>
  <si>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</si>
  <si>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</si>
  <si>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</si>
  <si>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</si>
  <si>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</si>
  <si>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</si>
  <si>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</si>
  <si>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</si>
  <si>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</si>
  <si>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</si>
  <si>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</si>
  <si>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</si>
  <si>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</si>
  <si>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</si>
  <si>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</si>
  <si>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</si>
  <si>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</si>
  <si>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</si>
  <si>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</si>
  <si>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</si>
  <si>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</si>
  <si>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</si>
  <si>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</si>
  <si>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</si>
  <si>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</si>
  <si>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</si>
  <si>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</si>
  <si>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</si>
  <si>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</si>
  <si>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</si>
  <si>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</si>
  <si>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</si>
  <si>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</si>
  <si>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</si>
  <si>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</si>
  <si>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</si>
  <si>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</si>
  <si>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</si>
  <si>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</si>
  <si>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</si>
  <si>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</si>
  <si>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</si>
  <si>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</si>
  <si>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</si>
  <si>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</si>
  <si>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</si>
  <si>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</si>
  <si>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</si>
  <si>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</si>
  <si>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</si>
  <si>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</si>
  <si>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</si>
  <si>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</si>
  <si>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</si>
  <si>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</si>
  <si>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</si>
  <si>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</si>
  <si>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</si>
  <si>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</si>
  <si>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</si>
  <si>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</si>
  <si>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</si>
  <si>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</si>
  <si>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</si>
  <si>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</si>
  <si>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</si>
  <si>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</si>
  <si>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</si>
  <si>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</si>
  <si>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</si>
  <si>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</si>
  <si>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</si>
  <si>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</si>
  <si>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</si>
  <si>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</si>
  <si>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</si>
  <si>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</si>
  <si>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</si>
  <si>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</si>
  <si>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</si>
  <si>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</si>
  <si>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</si>
  <si>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</si>
  <si>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</si>
  <si>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</si>
  <si>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</si>
  <si>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</si>
  <si>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</si>
  <si>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</si>
  <si>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</si>
  <si>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</si>
  <si>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</si>
  <si>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</si>
  <si>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</si>
  <si>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</si>
  <si>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</si>
  <si>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</si>
  <si>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</si>
  <si>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</si>
  <si>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</si>
  <si>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</si>
  <si>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</si>
  <si>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</si>
  <si>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</si>
  <si>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</si>
  <si>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</si>
  <si>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</si>
  <si>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</si>
  <si>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</si>
  <si>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</si>
  <si>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</si>
  <si>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</si>
  <si>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</si>
  <si>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</si>
  <si>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</si>
  <si>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</si>
  <si>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</si>
  <si>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</si>
  <si>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</si>
  <si>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</si>
  <si>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</si>
  <si>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</si>
  <si>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</si>
  <si>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</si>
  <si>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</si>
  <si>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</si>
  <si>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</si>
  <si>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</si>
  <si>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</si>
  <si>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</si>
  <si>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</si>
  <si>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</si>
  <si>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</si>
  <si>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</si>
  <si>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</si>
  <si>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</si>
  <si>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</si>
  <si>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</si>
  <si>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</si>
  <si>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</si>
  <si>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</si>
  <si>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</si>
  <si>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</si>
  <si>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</si>
  <si>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</si>
  <si>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</si>
  <si>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</si>
  <si>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</si>
  <si>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</si>
  <si>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</si>
  <si>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</si>
  <si>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</si>
  <si>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</si>
  <si>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</si>
  <si>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</si>
  <si>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</si>
  <si>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</si>
  <si>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</si>
  <si>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</si>
  <si>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</si>
  <si>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</si>
  <si>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</si>
  <si>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</si>
  <si>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</si>
  <si>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</si>
  <si>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</si>
  <si>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</si>
  <si>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</si>
  <si>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</si>
  <si>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</si>
  <si>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</si>
  <si>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</si>
  <si>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</si>
  <si>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</si>
  <si>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</si>
  <si>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</si>
  <si>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</si>
  <si>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</si>
  <si>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</si>
  <si>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</si>
  <si>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</si>
  <si>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</si>
  <si>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</si>
  <si>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</si>
  <si>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</si>
  <si>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</si>
  <si>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</si>
  <si>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</si>
  <si>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</si>
  <si>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</si>
  <si>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</si>
  <si>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</si>
  <si>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</si>
  <si>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</si>
  <si>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</si>
  <si>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</si>
  <si>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</si>
  <si>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</si>
  <si>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</si>
  <si>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</si>
  <si>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</si>
  <si>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</si>
  <si>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</si>
  <si>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</si>
  <si>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</si>
  <si>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</si>
  <si>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</si>
  <si>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</si>
  <si>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</si>
  <si>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</si>
  <si>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</si>
  <si>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</si>
  <si>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</si>
  <si>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</si>
  <si>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</si>
  <si>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</si>
  <si>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</si>
  <si>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</si>
  <si>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</si>
  <si>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</si>
  <si>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</si>
  <si>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</si>
  <si>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</si>
  <si>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</si>
  <si>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</si>
  <si>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</si>
  <si>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</si>
  <si>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</si>
  <si>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</si>
  <si>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</si>
  <si>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</si>
  <si>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</si>
  <si>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</si>
  <si>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</si>
  <si>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</si>
  <si>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</si>
  <si>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</si>
  <si>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</si>
  <si>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</si>
  <si>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</si>
  <si>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</si>
  <si>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</si>
  <si>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</si>
  <si>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</si>
  <si>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</si>
  <si>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</si>
  <si>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</si>
  <si>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</si>
  <si>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</si>
  <si>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</si>
  <si>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</si>
  <si>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</si>
  <si>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</si>
  <si>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</si>
  <si>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</si>
  <si>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</si>
  <si>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</si>
  <si>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</si>
  <si>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</si>
  <si>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</si>
  <si>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</si>
  <si>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</si>
  <si>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</si>
  <si>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</si>
  <si>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</si>
  <si>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</si>
  <si>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</si>
  <si>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</si>
  <si>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</si>
  <si>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</si>
  <si>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</si>
  <si>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</si>
  <si>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</si>
  <si>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</si>
  <si>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</si>
  <si>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</si>
  <si>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</si>
  <si>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</si>
  <si>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</si>
  <si>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</si>
  <si>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</si>
  <si>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</si>
  <si>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</si>
  <si>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</si>
  <si>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</si>
  <si>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</si>
  <si>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</si>
  <si>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</si>
  <si>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</si>
  <si>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</si>
  <si>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</si>
  <si>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</si>
  <si>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</si>
  <si>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</si>
  <si>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</si>
  <si>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</si>
  <si>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</si>
  <si>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</si>
  <si>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</si>
  <si>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</si>
  <si>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</si>
  <si>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</si>
  <si>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</si>
  <si>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</si>
  <si>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</si>
  <si>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</si>
  <si>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</si>
  <si>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</si>
  <si>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</si>
  <si>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</si>
  <si>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</si>
  <si>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</si>
  <si>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</si>
  <si>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</si>
  <si>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</si>
  <si>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</si>
  <si>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</si>
  <si>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</si>
  <si>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</si>
  <si>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</si>
  <si>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</si>
  <si>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</si>
  <si>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</si>
  <si>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</si>
  <si>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</si>
  <si>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</si>
  <si>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</si>
  <si>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</si>
  <si>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</si>
  <si>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</si>
  <si>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</si>
  <si>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</si>
  <si>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</si>
  <si>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</si>
  <si>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</si>
  <si>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</si>
  <si>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</si>
  <si>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</si>
  <si>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</si>
  <si>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</si>
  <si>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</si>
  <si>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</si>
  <si>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</si>
  <si>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</si>
  <si>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</si>
  <si>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</si>
  <si>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</si>
  <si>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</si>
  <si>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</si>
  <si>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</si>
  <si>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</si>
  <si>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</si>
  <si>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</si>
  <si>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</si>
  <si>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</si>
  <si>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</si>
  <si>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</si>
  <si>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</si>
  <si>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</si>
  <si>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</si>
  <si>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</si>
  <si>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</si>
  <si>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</si>
  <si>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</si>
  <si>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</si>
  <si>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</si>
  <si>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</si>
  <si>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</si>
  <si>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</si>
  <si>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</si>
  <si>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</si>
  <si>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</si>
  <si>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</si>
  <si>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</si>
  <si>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</si>
  <si>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</si>
  <si>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</si>
  <si>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</si>
  <si>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</si>
  <si>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</si>
  <si>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</si>
  <si>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</si>
  <si>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</si>
  <si>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</si>
  <si>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</si>
  <si>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</si>
  <si>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</si>
  <si>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</si>
  <si>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</si>
  <si>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</si>
  <si>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</si>
  <si>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</si>
  <si>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</si>
  <si>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</si>
  <si>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</si>
  <si>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</si>
  <si>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</si>
  <si>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</si>
  <si>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</si>
  <si>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</si>
  <si>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</si>
  <si>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</si>
  <si>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</si>
  <si>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</si>
  <si>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</si>
  <si>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</si>
  <si>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</si>
  <si>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</si>
  <si>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</si>
  <si>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</si>
  <si>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</si>
  <si>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</si>
  <si>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</si>
  <si>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</si>
  <si>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</si>
  <si>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</si>
  <si>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</si>
  <si>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</si>
  <si>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</si>
  <si>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</si>
  <si>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</si>
  <si>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</si>
  <si>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</si>
  <si>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</si>
  <si>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</si>
  <si>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</si>
  <si>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</si>
  <si>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</si>
  <si>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</si>
  <si>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</si>
  <si>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</si>
  <si>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</si>
  <si>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</si>
  <si>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</si>
  <si>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</si>
  <si>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</si>
  <si>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</si>
  <si>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</si>
  <si>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</si>
  <si>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</si>
  <si>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</si>
  <si>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</si>
  <si>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</si>
  <si>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</si>
  <si>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</si>
  <si>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</si>
  <si>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</si>
  <si>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</si>
  <si>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</si>
  <si>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</si>
  <si>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</si>
  <si>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</si>
  <si>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</si>
  <si>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</si>
  <si>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</si>
  <si>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</si>
  <si>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</si>
  <si>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</si>
  <si>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</si>
  <si>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</si>
  <si>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</si>
  <si>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</si>
  <si>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</si>
  <si>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</si>
  <si>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</si>
  <si>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</si>
  <si>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</si>
  <si>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</si>
  <si>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</si>
  <si>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</si>
  <si>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</si>
  <si>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</si>
  <si>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</si>
  <si>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</si>
  <si>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</si>
  <si>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</si>
  <si>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</si>
  <si>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</si>
  <si>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</si>
  <si>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</si>
  <si>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</si>
  <si>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</si>
  <si>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</si>
  <si>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</si>
  <si>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</si>
  <si>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</si>
  <si>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</si>
  <si>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</si>
  <si>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</si>
  <si>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</si>
  <si>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</si>
  <si>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</si>
  <si>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</si>
  <si>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</si>
  <si>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</si>
  <si>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</si>
  <si>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</si>
  <si>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</si>
  <si>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</si>
  <si>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</si>
  <si>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</si>
  <si>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</si>
  <si>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</si>
  <si>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</si>
  <si>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</si>
  <si>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</si>
  <si>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</si>
  <si>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</si>
  <si>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</si>
  <si>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</si>
  <si>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</si>
  <si>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</si>
  <si>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</si>
  <si>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</si>
  <si>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</si>
  <si>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</si>
  <si>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</si>
  <si>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</si>
  <si>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</si>
  <si>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</si>
  <si>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</si>
  <si>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</si>
  <si>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</si>
  <si>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</si>
  <si>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</si>
  <si>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</si>
  <si>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</si>
  <si>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</si>
  <si>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</si>
  <si>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</si>
  <si>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</si>
  <si>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</si>
  <si>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</si>
  <si>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</si>
  <si>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</si>
  <si>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</si>
  <si>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</si>
  <si>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</si>
  <si>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</si>
  <si>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</si>
  <si>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</si>
  <si>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</si>
  <si>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</si>
  <si>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</si>
  <si>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</si>
  <si>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</si>
  <si>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</si>
  <si>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</si>
  <si>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</si>
  <si>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</si>
  <si>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</si>
  <si>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</si>
  <si>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</si>
  <si>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</si>
  <si>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</si>
  <si>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</si>
  <si>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</si>
  <si>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</si>
  <si>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</si>
  <si>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</si>
  <si>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</si>
  <si>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</si>
  <si>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</si>
  <si>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</si>
  <si>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</si>
  <si>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</si>
  <si>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</si>
  <si>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</si>
  <si>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</si>
  <si>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</si>
  <si>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</si>
  <si>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</si>
  <si>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</si>
  <si>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</si>
  <si>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</si>
  <si>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</si>
  <si>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</si>
  <si>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</si>
  <si>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</si>
  <si>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</si>
  <si>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</si>
  <si>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</si>
  <si>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</si>
  <si>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</si>
  <si>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</si>
  <si>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</si>
  <si>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</si>
  <si>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</si>
  <si>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</si>
  <si>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</si>
  <si>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</si>
  <si>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</si>
  <si>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</si>
  <si>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</si>
  <si>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</si>
  <si>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</si>
  <si>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</si>
  <si>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</si>
  <si>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</si>
  <si>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</si>
  <si>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</si>
  <si>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</si>
  <si>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</si>
  <si>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</si>
  <si>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</si>
  <si>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</si>
  <si>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</si>
  <si>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</si>
  <si>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</si>
  <si>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</si>
  <si>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</si>
  <si>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</si>
  <si>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</si>
  <si>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</si>
  <si>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</si>
  <si>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</si>
  <si>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</si>
  <si>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</si>
  <si>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</si>
  <si>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</si>
  <si>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</si>
  <si>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</si>
  <si>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</si>
  <si>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</si>
  <si>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</si>
  <si>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</si>
  <si>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</si>
  <si>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</si>
  <si>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</si>
  <si>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</si>
  <si>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</si>
  <si>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</si>
  <si>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</si>
  <si>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</si>
  <si>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</si>
  <si>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</si>
  <si>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</si>
  <si>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</si>
  <si>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</si>
  <si>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</si>
  <si>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</si>
  <si>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</si>
  <si>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</si>
  <si>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</si>
  <si>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</si>
  <si>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</si>
  <si>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</si>
  <si>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</si>
  <si>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</si>
  <si>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</si>
  <si>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</si>
  <si>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</si>
  <si>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</si>
  <si>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</si>
  <si>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</si>
  <si>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</si>
  <si>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</si>
  <si>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</si>
  <si>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</si>
  <si>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</si>
  <si>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</si>
  <si>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</si>
  <si>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</si>
  <si>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</si>
  <si>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</si>
  <si>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</si>
  <si>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</si>
  <si>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</si>
  <si>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</si>
  <si>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</si>
  <si>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</si>
  <si>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</si>
  <si>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</si>
  <si>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</si>
  <si>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</si>
  <si>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</si>
  <si>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</si>
  <si>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</si>
  <si>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</si>
  <si>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</si>
  <si>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</si>
  <si>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</si>
  <si>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</si>
  <si>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</si>
  <si>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</si>
  <si>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</si>
  <si>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</si>
  <si>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</si>
  <si>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</si>
  <si>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</si>
  <si>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</si>
  <si>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</si>
  <si>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</si>
  <si>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</si>
  <si>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</si>
  <si>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</si>
  <si>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</si>
  <si>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</si>
  <si>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</si>
  <si>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</si>
  <si>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</si>
  <si>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</si>
  <si>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</si>
  <si>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</si>
  <si>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</si>
  <si>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</si>
  <si>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</si>
  <si>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</si>
  <si>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</si>
  <si>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</si>
  <si>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</si>
  <si>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</si>
  <si>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</si>
  <si>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</si>
  <si>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</si>
  <si>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</si>
  <si>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</si>
  <si>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</si>
  <si>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</si>
  <si>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</si>
  <si>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</si>
  <si>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</si>
  <si>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</si>
  <si>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</si>
  <si>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</si>
  <si>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</si>
  <si>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</si>
  <si>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</si>
  <si>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</si>
  <si>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</si>
  <si>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</si>
  <si>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</si>
  <si>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</si>
  <si>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</si>
  <si>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</si>
  <si>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</si>
  <si>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</si>
  <si>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</si>
  <si>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</si>
  <si>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</si>
  <si>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</si>
  <si>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</si>
  <si>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</si>
  <si>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</si>
  <si>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</si>
  <si>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</si>
  <si>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</si>
  <si>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</si>
  <si>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</si>
  <si>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</si>
  <si>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</si>
  <si>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</si>
  <si>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</si>
  <si>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</si>
  <si>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</si>
  <si>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</si>
  <si>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</si>
  <si>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</si>
  <si>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</si>
  <si>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</si>
  <si>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</si>
  <si>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</si>
  <si>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</si>
  <si>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</si>
  <si>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</si>
  <si>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</si>
  <si>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</si>
  <si>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</si>
  <si>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</si>
  <si>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</si>
  <si>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</si>
  <si>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</si>
  <si>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</si>
  <si>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</si>
  <si>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</si>
  <si>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</si>
  <si>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</si>
  <si>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</si>
  <si>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</si>
  <si>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</si>
  <si>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</si>
  <si>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</si>
  <si>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</si>
  <si>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</si>
  <si>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</si>
  <si>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</si>
  <si>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</si>
  <si>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</si>
  <si>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</si>
  <si>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</si>
  <si>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</si>
  <si>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</si>
  <si>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</si>
  <si>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</si>
  <si>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</si>
  <si>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</si>
  <si>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</si>
  <si>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</si>
  <si>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</si>
  <si>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</si>
  <si>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</si>
  <si>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</si>
  <si>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</si>
  <si>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</si>
  <si>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</si>
  <si>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</si>
  <si>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</si>
  <si>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</si>
  <si>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</si>
  <si>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</si>
  <si>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</si>
  <si>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</si>
  <si>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</si>
  <si>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</si>
  <si>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</si>
  <si>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</si>
  <si>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</si>
  <si>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</si>
  <si>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</si>
  <si>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</si>
  <si>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</si>
  <si>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</si>
  <si>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</si>
  <si>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</si>
  <si>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</si>
  <si>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</si>
  <si>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</si>
  <si>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</si>
  <si>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</si>
  <si>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</si>
  <si>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</si>
  <si>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</si>
  <si>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</si>
  <si>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</si>
  <si>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</si>
  <si>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</si>
  <si>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</si>
  <si>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</si>
  <si>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</si>
  <si>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</si>
  <si>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</si>
  <si>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</si>
  <si>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</si>
  <si>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</si>
  <si>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</si>
  <si>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</si>
  <si>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</si>
  <si>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</si>
  <si>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</si>
  <si>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</si>
  <si>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</si>
  <si>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</si>
  <si>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</si>
  <si>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</si>
  <si>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</si>
  <si>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</si>
  <si>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</si>
  <si>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</si>
  <si>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</si>
  <si>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</si>
  <si>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</si>
  <si>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</si>
  <si>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</si>
  <si>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</si>
  <si>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</si>
  <si>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</si>
  <si>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</si>
  <si>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</si>
  <si>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</si>
  <si>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</si>
  <si>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</si>
  <si>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</si>
  <si>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</si>
  <si>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</si>
  <si>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</si>
  <si>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</si>
  <si>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</si>
  <si>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</si>
  <si>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</si>
  <si>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</si>
  <si>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</si>
  <si>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</si>
  <si>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</si>
  <si>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</si>
  <si>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</si>
  <si>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</si>
  <si>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</si>
  <si>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</si>
  <si>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</si>
  <si>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</si>
  <si>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</si>
  <si>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</si>
  <si>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</si>
  <si>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</si>
  <si>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</si>
  <si>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</si>
  <si>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</si>
  <si>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</si>
  <si>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</si>
  <si>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</si>
  <si>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</si>
  <si>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</si>
  <si>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</si>
  <si>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</si>
  <si>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</si>
  <si>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</si>
  <si>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</si>
  <si>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</si>
  <si>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</si>
  <si>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</si>
  <si>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</si>
  <si>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</si>
  <si>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</si>
  <si>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</si>
  <si>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</si>
  <si>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</si>
  <si>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</si>
  <si>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</si>
  <si>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</si>
  <si>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</si>
  <si>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</si>
  <si>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</si>
  <si>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</si>
  <si>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</si>
  <si>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</si>
  <si>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</si>
  <si>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</si>
  <si>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</si>
  <si>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</si>
  <si>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</si>
  <si>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</si>
  <si>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</si>
  <si>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</si>
  <si>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</si>
  <si>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</si>
  <si>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</si>
  <si>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</si>
  <si>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</si>
  <si>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</si>
  <si>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</si>
  <si>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</si>
  <si>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</si>
  <si>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</si>
  <si>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</si>
  <si>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</si>
  <si>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</si>
  <si>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</si>
  <si>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</si>
  <si>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</si>
  <si>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</si>
  <si>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</si>
  <si>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</si>
  <si>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</si>
  <si>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</si>
  <si>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</si>
  <si>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</si>
  <si>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</si>
  <si>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</si>
  <si>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</si>
  <si>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</si>
  <si>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</si>
  <si>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</si>
  <si>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</si>
  <si>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</si>
  <si>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</si>
  <si>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</si>
  <si>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</si>
  <si>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</si>
  <si>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</si>
  <si>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</si>
  <si>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</si>
  <si>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</si>
  <si>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</si>
  <si>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</si>
  <si>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</si>
  <si>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</si>
  <si>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</si>
  <si>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</si>
  <si>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</si>
  <si>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</si>
  <si>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</si>
  <si>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</si>
  <si>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</si>
  <si>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</si>
  <si>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</si>
  <si>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</si>
  <si>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</si>
  <si>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</si>
  <si>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</si>
  <si>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</si>
  <si>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</si>
  <si>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</si>
  <si>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</si>
  <si>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</si>
  <si>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</si>
  <si>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</si>
  <si>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</si>
  <si>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</si>
  <si>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</si>
  <si>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</si>
  <si>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</si>
  <si>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</si>
  <si>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</si>
  <si>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</si>
  <si>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</si>
  <si>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</si>
  <si>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</si>
  <si>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</si>
  <si>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</si>
  <si>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</si>
  <si>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</si>
  <si>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</si>
  <si>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</si>
  <si>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</si>
  <si>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</si>
  <si>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</si>
  <si>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</si>
  <si>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</si>
  <si>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</si>
  <si>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</si>
  <si>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</si>
  <si>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</si>
  <si>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</si>
  <si>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</si>
  <si>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</si>
  <si>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</si>
  <si>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</si>
  <si>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</si>
  <si>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</si>
  <si>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</si>
  <si>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</si>
  <si>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</si>
  <si>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</si>
  <si>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</si>
  <si>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</si>
  <si>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</si>
  <si>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</si>
  <si>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</si>
  <si>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</si>
  <si>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</si>
  <si>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</si>
  <si>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</si>
  <si>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</si>
  <si>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</si>
  <si>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</si>
  <si>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</si>
  <si>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</si>
  <si>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</si>
  <si>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</si>
  <si>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</si>
  <si>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</si>
  <si>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</si>
  <si>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</si>
  <si>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</si>
  <si>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</si>
  <si>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</si>
  <si>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</si>
  <si>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</si>
  <si>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</si>
  <si>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</si>
  <si>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</si>
  <si>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</si>
  <si>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</si>
  <si>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</si>
  <si>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</si>
  <si>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</si>
  <si>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</si>
  <si>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</si>
  <si>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</si>
  <si>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</si>
  <si>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</si>
  <si>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</si>
  <si>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</si>
  <si>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</si>
  <si>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</si>
  <si>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</si>
  <si>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</si>
  <si>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</si>
  <si>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</si>
  <si>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</si>
  <si>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</si>
  <si>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</si>
  <si>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</si>
  <si>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</si>
  <si>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</si>
  <si>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</si>
  <si>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</si>
  <si>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</si>
  <si>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</si>
  <si>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</si>
  <si>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</si>
  <si>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</si>
  <si>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</si>
  <si>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</si>
  <si>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</si>
  <si>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</si>
  <si>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</si>
  <si>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</si>
  <si>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</si>
  <si>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</si>
  <si>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</si>
  <si>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</si>
  <si>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</si>
  <si>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</si>
  <si>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</si>
  <si>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</si>
  <si>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</si>
  <si>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</si>
  <si>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</si>
  <si>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</si>
  <si>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</si>
  <si>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</si>
  <si>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</si>
  <si>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</si>
  <si>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</si>
  <si>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</si>
  <si>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</si>
  <si>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</si>
  <si>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</si>
  <si>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</si>
  <si>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</si>
  <si>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</si>
  <si>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</si>
  <si>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</si>
  <si>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</si>
  <si>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</si>
  <si>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</si>
  <si>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</si>
  <si>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</si>
  <si>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</si>
  <si>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</si>
  <si>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</si>
  <si>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</si>
  <si>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</si>
  <si>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</si>
  <si>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</si>
  <si>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</si>
  <si>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</si>
  <si>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</si>
  <si>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</si>
  <si>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</si>
  <si>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</si>
  <si>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</si>
  <si>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</si>
  <si>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</si>
  <si>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</si>
  <si>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</si>
  <si>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</si>
  <si>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</si>
  <si>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</si>
  <si>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</si>
  <si>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</si>
  <si>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</si>
  <si>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</si>
  <si>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</si>
  <si>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</si>
  <si>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</si>
  <si>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</si>
  <si>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</si>
  <si>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</si>
  <si>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</si>
  <si>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</si>
  <si>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</si>
  <si>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</si>
  <si>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</si>
  <si>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</si>
  <si>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</si>
  <si>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</si>
  <si>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</si>
  <si>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</si>
  <si>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</si>
  <si>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</si>
  <si>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</si>
  <si>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</si>
  <si>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</si>
  <si>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</si>
  <si>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</si>
  <si>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</si>
  <si>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</si>
  <si>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</si>
  <si>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</si>
  <si>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</si>
  <si>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</si>
  <si>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</si>
  <si>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</si>
  <si>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</si>
  <si>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</si>
  <si>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</si>
  <si>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</si>
  <si>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</si>
  <si>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</si>
  <si>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</si>
  <si>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</si>
  <si>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</si>
  <si>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</si>
  <si>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</si>
  <si>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</si>
  <si>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</si>
  <si>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</si>
  <si>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</si>
  <si>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</si>
  <si>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</si>
  <si>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</si>
  <si>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</si>
  <si>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</si>
  <si>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</si>
  <si>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</si>
  <si>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</si>
  <si>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</si>
  <si>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</si>
  <si>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</si>
  <si>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</si>
  <si>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</si>
  <si>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</si>
  <si>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</si>
  <si>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</si>
  <si>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</si>
  <si>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</si>
  <si>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</si>
  <si>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</si>
  <si>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</si>
  <si>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</si>
  <si>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</si>
  <si>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</si>
  <si>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</si>
  <si>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</si>
  <si>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</si>
  <si>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</si>
  <si>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</si>
  <si>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</si>
  <si>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</si>
  <si>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</si>
  <si>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</si>
  <si>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</si>
  <si>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</si>
  <si>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</si>
  <si>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</si>
  <si>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</si>
  <si>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</si>
  <si>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</si>
  <si>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</si>
  <si>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</si>
  <si>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</si>
  <si>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</si>
  <si>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</si>
  <si>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</si>
  <si>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</si>
  <si>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</si>
  <si>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</si>
  <si>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</si>
  <si>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</si>
  <si>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</si>
  <si>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</si>
  <si>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</si>
  <si>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</si>
  <si>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</si>
  <si>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</si>
  <si>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</si>
  <si>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</si>
  <si>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</si>
  <si>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</si>
  <si>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</si>
  <si>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</si>
  <si>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</si>
  <si>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</si>
  <si>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</si>
  <si>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</si>
  <si>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</si>
  <si>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</si>
  <si>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</si>
  <si>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</si>
  <si>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</si>
  <si>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</si>
  <si>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</si>
  <si>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</si>
  <si>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</si>
  <si>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</si>
  <si>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</si>
  <si>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</si>
  <si>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</si>
  <si>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</si>
  <si>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</si>
  <si>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</si>
  <si>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</si>
  <si>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</si>
  <si>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</si>
  <si>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</si>
  <si>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</si>
  <si>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</si>
  <si>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</si>
  <si>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</si>
  <si>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</si>
  <si>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</si>
  <si>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</si>
  <si>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</si>
  <si>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</si>
  <si>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</si>
  <si>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</si>
  <si>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</si>
  <si>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</si>
  <si>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</si>
  <si>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</si>
  <si>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</si>
  <si>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</si>
  <si>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</si>
  <si>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</si>
  <si>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</si>
  <si>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</si>
  <si>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</si>
  <si>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</si>
  <si>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</si>
  <si>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</si>
  <si>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</si>
  <si>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</si>
  <si>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</si>
  <si>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</si>
  <si>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</si>
  <si>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</si>
  <si>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</si>
  <si>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</si>
  <si>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</si>
  <si>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</si>
  <si>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</si>
  <si>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</si>
  <si>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</si>
  <si>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</si>
  <si>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</si>
  <si>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</si>
  <si>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</si>
  <si>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</si>
  <si>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</si>
  <si>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</si>
  <si>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</si>
  <si>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</si>
  <si>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</si>
  <si>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</si>
  <si>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</si>
  <si>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</si>
  <si>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</si>
  <si>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</si>
  <si>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</si>
  <si>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</si>
  <si>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</si>
  <si>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</si>
  <si>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</si>
  <si>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</si>
  <si>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</si>
  <si>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</si>
  <si>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</si>
  <si>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</si>
  <si>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</si>
  <si>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</si>
  <si>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</si>
  <si>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</si>
  <si>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</si>
  <si>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</si>
  <si>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</si>
  <si>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</si>
  <si>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</si>
  <si>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</si>
  <si>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</si>
  <si>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</si>
  <si>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</si>
  <si>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</si>
  <si>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</si>
  <si>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</si>
  <si>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</si>
  <si>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</si>
  <si>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</si>
  <si>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</si>
  <si>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</si>
  <si>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</si>
  <si>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</si>
  <si>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</si>
  <si>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</si>
  <si>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</si>
  <si>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</si>
  <si>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</si>
  <si>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</si>
  <si>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</si>
  <si>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</si>
  <si>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</si>
  <si>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</si>
  <si>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</si>
  <si>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</si>
  <si>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</si>
  <si>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</si>
  <si>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</si>
  <si>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</si>
  <si>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</si>
  <si>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</si>
  <si>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</si>
  <si>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</si>
  <si>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</si>
  <si>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</si>
  <si>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</si>
  <si>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</si>
  <si>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</si>
  <si>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</si>
  <si>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</si>
  <si>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</si>
  <si>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</si>
  <si>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</si>
  <si>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</si>
  <si>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</si>
  <si>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</si>
  <si>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</si>
  <si>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</si>
  <si>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</si>
  <si>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</si>
  <si>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</si>
  <si>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</si>
  <si>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</si>
  <si>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</si>
  <si>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</si>
  <si>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</si>
  <si>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</si>
  <si>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</si>
  <si>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</si>
  <si>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</si>
  <si>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</si>
  <si>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</si>
  <si>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</si>
  <si>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</si>
  <si>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</si>
  <si>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</si>
  <si>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</si>
  <si>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</si>
  <si>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</si>
  <si>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</si>
  <si>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</si>
  <si>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</si>
  <si>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</si>
  <si>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</si>
  <si>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</si>
  <si>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</si>
  <si>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</si>
  <si>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</si>
  <si>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</si>
  <si>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</si>
  <si>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</si>
  <si>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</si>
  <si>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</si>
  <si>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</si>
  <si>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</si>
  <si>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</si>
  <si>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</si>
  <si>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</si>
  <si>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</si>
  <si>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</si>
  <si>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</si>
  <si>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</si>
  <si>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</si>
  <si>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</si>
  <si>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</si>
  <si>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</si>
  <si>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</si>
  <si>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</si>
  <si>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</si>
  <si>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</si>
  <si>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</si>
  <si>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</si>
  <si>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</si>
  <si>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</si>
  <si>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</si>
  <si>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</si>
  <si>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</si>
  <si>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</si>
  <si>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</si>
  <si>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</si>
  <si>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</si>
  <si>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</si>
  <si>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</si>
  <si>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</si>
  <si>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</si>
  <si>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</si>
  <si>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</si>
  <si>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</si>
  <si>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</si>
  <si>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</si>
  <si>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</si>
  <si>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</si>
  <si>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</si>
  <si>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</si>
  <si>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</si>
  <si>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</si>
  <si>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</si>
  <si>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</si>
  <si>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</si>
  <si>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</si>
  <si>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</si>
  <si>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</si>
  <si>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</si>
  <si>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</si>
  <si>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</si>
  <si>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</si>
  <si>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</si>
  <si>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</si>
  <si>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</si>
  <si>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</si>
  <si>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</si>
  <si>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</si>
  <si>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</si>
  <si>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</si>
  <si>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</si>
  <si>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</si>
  <si>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</si>
  <si>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</si>
  <si>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</si>
  <si>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</si>
  <si>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</si>
  <si>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</si>
  <si>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</si>
  <si>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</si>
  <si>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</si>
  <si>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</si>
  <si>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</si>
  <si>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</si>
  <si>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</si>
  <si>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</si>
  <si>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</si>
  <si>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</si>
  <si>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</si>
  <si>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</si>
  <si>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</si>
  <si>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</si>
  <si>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</si>
  <si>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</si>
  <si>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</si>
  <si>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</si>
  <si>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</si>
  <si>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</si>
  <si>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</si>
  <si>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</si>
  <si>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</si>
  <si>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</si>
  <si>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</si>
  <si>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</si>
  <si>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</si>
  <si>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</si>
  <si>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</si>
  <si>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</si>
  <si>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</si>
  <si>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</si>
  <si>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</si>
  <si>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</si>
  <si>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</si>
  <si>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</si>
  <si>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</si>
  <si>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</si>
  <si>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</si>
  <si>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</si>
  <si>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</si>
  <si>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</si>
  <si>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</si>
  <si>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</si>
  <si>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</si>
  <si>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</si>
  <si>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</si>
  <si>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</si>
  <si>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</si>
  <si>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</si>
  <si>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</si>
  <si>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</si>
  <si>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</si>
  <si>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</si>
  <si>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</si>
  <si>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</si>
  <si>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</si>
  <si>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</si>
  <si>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</si>
  <si>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</si>
  <si>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</si>
  <si>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</si>
  <si>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</si>
  <si>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</si>
  <si>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</si>
  <si>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</si>
  <si>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</si>
  <si>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</si>
  <si>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</si>
  <si>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</si>
  <si>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</si>
  <si>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</si>
  <si>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</si>
  <si>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</si>
  <si>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</si>
  <si>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</si>
  <si>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</si>
  <si>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</si>
  <si>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</si>
  <si>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</si>
  <si>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</si>
  <si>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</si>
  <si>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</si>
  <si>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</si>
  <si>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</si>
  <si>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</si>
  <si>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</si>
  <si>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</si>
  <si>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</si>
  <si>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</si>
  <si>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</si>
  <si>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</si>
  <si>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</si>
  <si>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</si>
  <si>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</si>
  <si>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</si>
  <si>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</si>
  <si>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</si>
  <si>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</si>
  <si>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</si>
  <si>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</si>
  <si>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</si>
  <si>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</si>
  <si>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</si>
  <si>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</si>
  <si>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</si>
  <si>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</si>
  <si>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</si>
  <si>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</si>
  <si>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</si>
  <si>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</si>
  <si>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</si>
  <si>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</si>
  <si>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</si>
  <si>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</si>
  <si>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</si>
  <si>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</si>
  <si>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</si>
  <si>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</si>
  <si>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</si>
  <si>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</si>
  <si>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</si>
  <si>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</si>
  <si>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</si>
  <si>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</si>
  <si>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</si>
  <si>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</si>
  <si>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</si>
  <si>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</si>
  <si>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</si>
  <si>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</si>
  <si>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</si>
  <si>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</si>
  <si>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</si>
  <si>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</si>
  <si>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</si>
  <si>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</si>
  <si>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</si>
  <si>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</si>
  <si>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</si>
  <si>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</si>
  <si>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</si>
  <si>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</si>
  <si>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</si>
  <si>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</si>
  <si>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</si>
  <si>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</si>
  <si>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</si>
  <si>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</si>
  <si>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</si>
  <si>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</si>
  <si>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</si>
  <si>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</si>
  <si>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</si>
  <si>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</si>
  <si>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</si>
  <si>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</si>
  <si>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</si>
  <si>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</si>
  <si>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</si>
  <si>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</si>
  <si>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</si>
  <si>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</si>
  <si>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</si>
  <si>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</si>
  <si>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</si>
  <si>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</si>
  <si>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</si>
  <si>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</si>
  <si>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</si>
  <si>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</si>
  <si>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</si>
  <si>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</si>
  <si>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</si>
  <si>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</si>
  <si>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</si>
  <si>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</si>
  <si>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</si>
  <si>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</si>
  <si>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</si>
  <si>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</si>
  <si>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</si>
  <si>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</si>
  <si>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</si>
  <si>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</si>
  <si>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</si>
  <si>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</si>
  <si>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</si>
  <si>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</si>
  <si>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</si>
  <si>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</si>
  <si>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</si>
  <si>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</si>
  <si>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</si>
  <si>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</si>
  <si>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</si>
  <si>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</si>
  <si>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</si>
  <si>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</si>
  <si>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</si>
  <si>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</si>
  <si>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</si>
  <si>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</si>
  <si>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</si>
  <si>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</si>
  <si>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</si>
  <si>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</si>
  <si>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</si>
  <si>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</si>
  <si>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</si>
  <si>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</si>
  <si>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</si>
  <si>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</si>
  <si>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</si>
  <si>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</si>
  <si>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</si>
  <si>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</si>
  <si>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</si>
  <si>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</si>
  <si>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</si>
  <si>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</si>
  <si>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</si>
  <si>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</si>
  <si>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</si>
  <si>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</si>
  <si>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</si>
  <si>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</si>
  <si>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</si>
  <si>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</si>
  <si>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</si>
  <si>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</si>
  <si>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</si>
  <si>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</si>
  <si>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</si>
  <si>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</si>
  <si>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</si>
  <si>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</si>
  <si>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</si>
  <si>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</si>
  <si>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</si>
  <si>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</si>
  <si>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</si>
  <si>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</si>
  <si>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</si>
  <si>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</si>
  <si>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</si>
  <si>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</si>
  <si>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</si>
  <si>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</si>
  <si>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</si>
  <si>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</si>
  <si>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</si>
  <si>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</si>
  <si>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</si>
  <si>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</si>
  <si>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</si>
  <si>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</si>
  <si>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</si>
  <si>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</si>
  <si>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</si>
  <si>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</si>
  <si>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</si>
  <si>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</si>
  <si>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</si>
  <si>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</si>
  <si>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</si>
  <si>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</si>
  <si>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</si>
  <si>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</si>
  <si>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</si>
  <si>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</si>
  <si>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</si>
  <si>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</si>
  <si>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</si>
  <si>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</si>
  <si>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</si>
  <si>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</si>
  <si>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</si>
  <si>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</si>
  <si>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</si>
  <si>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</si>
  <si>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</si>
  <si>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</si>
  <si>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</si>
  <si>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</si>
  <si>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</si>
  <si>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</si>
  <si>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</si>
  <si>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</si>
  <si>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</si>
  <si>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</si>
  <si>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</si>
  <si>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</si>
  <si>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</si>
  <si>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</si>
  <si>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</si>
  <si>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</si>
  <si>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</si>
  <si>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</si>
  <si>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</si>
  <si>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</si>
  <si>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</si>
  <si>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</si>
  <si>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</si>
  <si>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</si>
  <si>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</si>
  <si>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</si>
  <si>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</si>
  <si>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</si>
  <si>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</si>
  <si>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</si>
  <si>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</si>
  <si>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</si>
  <si>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</si>
  <si>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</si>
  <si>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</si>
  <si>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</si>
  <si>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</si>
  <si>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</si>
  <si>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</si>
  <si>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</si>
  <si>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</si>
  <si>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</si>
  <si>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</si>
  <si>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</si>
  <si>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</si>
  <si>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</si>
  <si>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</si>
  <si>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</si>
  <si>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</si>
  <si>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</si>
  <si>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</si>
  <si>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</si>
  <si>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</si>
  <si>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</si>
  <si>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</si>
  <si>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</si>
  <si>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</si>
  <si>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</si>
  <si>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</si>
  <si>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</si>
  <si>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</si>
  <si>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</si>
  <si>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</si>
  <si>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</si>
  <si>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</si>
  <si>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</si>
  <si>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</si>
  <si>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</si>
  <si>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</si>
  <si>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</si>
  <si>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</si>
  <si>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</si>
  <si>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</si>
  <si>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</si>
  <si>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</si>
  <si>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</si>
  <si>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</si>
  <si>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</si>
  <si>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</si>
  <si>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</si>
  <si>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</si>
  <si>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</si>
  <si>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</si>
  <si>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</si>
  <si>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</si>
  <si>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</si>
  <si>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</si>
  <si>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</si>
  <si>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</si>
  <si>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</si>
  <si>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</si>
  <si>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</si>
  <si>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</si>
  <si>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</si>
  <si>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</si>
  <si>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</si>
  <si>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</si>
  <si>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</si>
  <si>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</si>
  <si>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</si>
  <si>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</si>
  <si>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</si>
  <si>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</si>
  <si>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</si>
  <si>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</si>
  <si>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</si>
  <si>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</si>
  <si>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</si>
  <si>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</si>
  <si>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</si>
  <si>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</si>
  <si>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</si>
  <si>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</si>
  <si>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</si>
  <si>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</si>
  <si>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</si>
  <si>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</si>
  <si>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</si>
  <si>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</si>
  <si>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</si>
  <si>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</si>
  <si>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</si>
  <si>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</si>
  <si>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</si>
  <si>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</si>
  <si>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</si>
  <si>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</si>
  <si>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</si>
  <si>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</si>
  <si>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</si>
  <si>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</si>
  <si>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</si>
  <si>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</si>
  <si>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</si>
  <si>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</si>
  <si>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</si>
  <si>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</si>
  <si>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</si>
  <si>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</si>
  <si>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</si>
  <si>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</si>
  <si>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</si>
  <si>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</si>
  <si>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</si>
  <si>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</si>
  <si>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</si>
  <si>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</si>
  <si>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</si>
  <si>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</si>
  <si>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</si>
  <si>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</si>
  <si>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</si>
  <si>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</si>
  <si>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</si>
  <si>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</si>
  <si>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</si>
  <si>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</si>
  <si>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</si>
  <si>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</si>
  <si>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</si>
  <si>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</si>
  <si>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</si>
  <si>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</si>
  <si>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</si>
  <si>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</si>
  <si>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</si>
  <si>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</si>
  <si>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</si>
  <si>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</si>
  <si>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</si>
  <si>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</si>
  <si>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</si>
  <si>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</si>
  <si>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</si>
  <si>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</si>
  <si>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</si>
  <si>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</si>
  <si>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</si>
  <si>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</si>
  <si>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</si>
  <si>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</si>
  <si>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</si>
  <si>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</si>
  <si>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</si>
  <si>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</si>
  <si>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</si>
  <si>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</si>
  <si>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</si>
  <si>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</si>
  <si>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</si>
  <si>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</si>
  <si>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</si>
  <si>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</si>
  <si>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</si>
  <si>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</si>
  <si>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</si>
  <si>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</si>
  <si>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</si>
  <si>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</si>
  <si>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</si>
  <si>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</si>
  <si>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</si>
  <si>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</si>
  <si>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</si>
  <si>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</si>
  <si>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</si>
  <si>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</si>
  <si>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</si>
  <si>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</si>
  <si>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</si>
  <si>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</si>
  <si>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</si>
  <si>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</si>
  <si>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</si>
  <si>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</si>
  <si>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</si>
  <si>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</si>
  <si>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</si>
  <si>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</si>
  <si>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</si>
  <si>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</si>
  <si>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</si>
  <si>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</si>
  <si>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</si>
  <si>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</si>
  <si>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</si>
  <si>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</si>
  <si>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</si>
  <si>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</si>
  <si>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</si>
  <si>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</si>
  <si>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</si>
  <si>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</si>
  <si>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</si>
  <si>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</si>
  <si>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</si>
  <si>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</si>
  <si>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</si>
  <si>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</si>
  <si>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</si>
  <si>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</si>
  <si>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</si>
  <si>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</si>
  <si>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</si>
  <si>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</si>
  <si>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</si>
  <si>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</si>
  <si>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</si>
  <si>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</si>
  <si>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</si>
  <si>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</si>
  <si>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</si>
  <si>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</si>
  <si>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</si>
  <si>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</si>
  <si>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</si>
  <si>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</si>
  <si>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</si>
  <si>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</si>
  <si>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</si>
  <si>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</si>
  <si>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</si>
  <si>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</si>
  <si>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</si>
  <si>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</si>
  <si>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</si>
  <si>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</si>
  <si>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</si>
  <si>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</si>
  <si>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</si>
  <si>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</si>
  <si>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</si>
  <si>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</si>
  <si>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</si>
  <si>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</si>
  <si>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</si>
  <si>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</si>
  <si>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</si>
  <si>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</si>
  <si>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</si>
  <si>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</si>
  <si>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</si>
  <si>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</si>
  <si>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</si>
  <si>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</si>
  <si>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</si>
  <si>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</si>
  <si>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</si>
  <si>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</si>
  <si>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</si>
  <si>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</si>
  <si>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</si>
  <si>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</si>
  <si>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</si>
  <si>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</si>
  <si>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</si>
  <si>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</si>
  <si>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</si>
  <si>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</si>
  <si>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</si>
  <si>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</si>
  <si>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</si>
  <si>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</si>
  <si>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</si>
  <si>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</si>
  <si>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</si>
  <si>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</si>
  <si>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</si>
  <si>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</si>
  <si>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</si>
  <si>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</si>
  <si>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</si>
  <si>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</si>
  <si>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</si>
  <si>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</si>
  <si>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</si>
  <si>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</si>
  <si>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</si>
  <si>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</si>
  <si>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</si>
  <si>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</si>
  <si>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</si>
  <si>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</si>
  <si>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</si>
  <si>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</si>
  <si>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</si>
  <si>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</si>
  <si>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</si>
  <si>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</si>
  <si>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</si>
  <si>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</si>
  <si>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</si>
  <si>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</si>
  <si>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</si>
  <si>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</si>
  <si>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</si>
  <si>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</si>
  <si>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</si>
  <si>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</si>
  <si>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</si>
  <si>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</si>
  <si>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</si>
  <si>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</si>
  <si>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</si>
  <si>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</si>
  <si>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</si>
  <si>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</si>
  <si>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</si>
  <si>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</si>
  <si>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</si>
  <si>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</si>
  <si>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</si>
  <si>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</si>
  <si>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</si>
  <si>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</si>
  <si>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</si>
  <si>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</si>
  <si>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</si>
  <si>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</si>
  <si>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</si>
  <si>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</si>
  <si>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</si>
  <si>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</si>
  <si>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</si>
  <si>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</si>
  <si>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</si>
  <si>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</si>
  <si>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</si>
  <si>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</si>
  <si>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</si>
  <si>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</si>
  <si>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</si>
  <si>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</si>
  <si>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</si>
  <si>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</si>
  <si>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</si>
  <si>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</si>
  <si>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</si>
  <si>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</si>
  <si>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</si>
  <si>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</si>
  <si>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</si>
  <si>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</si>
  <si>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</si>
  <si>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</si>
  <si>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</si>
  <si>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</si>
  <si>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</si>
  <si>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</si>
  <si>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</si>
  <si>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</si>
  <si>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</si>
  <si>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</si>
  <si>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</si>
  <si>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</si>
  <si>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</si>
  <si>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</si>
  <si>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</si>
  <si>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</si>
  <si>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</si>
  <si>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</si>
  <si>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</si>
  <si>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</si>
  <si>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</si>
  <si>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</si>
  <si>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</si>
  <si>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</si>
  <si>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</si>
  <si>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</si>
  <si>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</si>
  <si>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</si>
  <si>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</si>
  <si>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</si>
  <si>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</si>
  <si>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</si>
  <si>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</si>
  <si>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</si>
  <si>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</si>
  <si>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</si>
  <si>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</si>
  <si>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</si>
  <si>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</si>
  <si>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</si>
  <si>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</si>
  <si>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</si>
  <si>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</si>
  <si>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</si>
  <si>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</si>
  <si>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</si>
  <si>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</si>
  <si>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</si>
  <si>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</si>
  <si>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</si>
  <si>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</si>
  <si>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</si>
  <si>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</si>
  <si>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</si>
  <si>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</si>
  <si>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</si>
  <si>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</si>
  <si>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</si>
  <si>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</si>
  <si>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</si>
  <si>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</si>
  <si>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</si>
  <si>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</si>
  <si>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</si>
  <si>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</si>
  <si>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</si>
  <si>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</si>
  <si>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</si>
  <si>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</si>
  <si>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</si>
  <si>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</si>
  <si>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</si>
  <si>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</si>
  <si>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</si>
  <si>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</si>
  <si>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</si>
  <si>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</si>
  <si>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</si>
  <si>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</si>
  <si>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</si>
  <si>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</si>
  <si>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</si>
  <si>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</si>
  <si>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</si>
  <si>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</si>
  <si>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</si>
  <si>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</si>
  <si>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</si>
  <si>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</si>
  <si>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</si>
  <si>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</si>
  <si>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</si>
  <si>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</si>
  <si>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</si>
  <si>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</si>
  <si>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</si>
  <si>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</si>
  <si>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</si>
  <si>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</si>
  <si>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</si>
  <si>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</si>
  <si>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</si>
  <si>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</si>
  <si>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</si>
  <si>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</si>
  <si>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</si>
  <si>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</si>
  <si>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</si>
  <si>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</si>
  <si>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</si>
  <si>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</si>
  <si>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</si>
  <si>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</si>
  <si>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</si>
  <si>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</si>
  <si>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</si>
  <si>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</si>
  <si>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</si>
  <si>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</si>
  <si>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</si>
  <si>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</si>
  <si>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</si>
  <si>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</si>
  <si>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</si>
  <si>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</si>
  <si>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</si>
  <si>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</si>
  <si>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</si>
  <si>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</si>
  <si>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</si>
  <si>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</si>
  <si>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</si>
  <si>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</si>
  <si>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</si>
  <si>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</si>
  <si>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</si>
  <si>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</si>
  <si>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</si>
  <si>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</si>
  <si>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</si>
  <si>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</si>
  <si>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</si>
  <si>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</si>
  <si>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</si>
  <si>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</si>
  <si>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</si>
  <si>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</si>
  <si>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</si>
  <si>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</si>
  <si>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</si>
  <si>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</si>
  <si>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</si>
  <si>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</si>
  <si>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</si>
  <si>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</si>
  <si>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</si>
  <si>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</si>
  <si>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</si>
  <si>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</si>
  <si>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</si>
  <si>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</si>
  <si>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</si>
  <si>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</si>
  <si>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</si>
  <si>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</si>
  <si>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</si>
  <si>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</si>
  <si>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</si>
  <si>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</si>
  <si>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</si>
  <si>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</si>
  <si>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</si>
  <si>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</si>
  <si>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</si>
  <si>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</si>
  <si>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</si>
  <si>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</si>
  <si>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</si>
  <si>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</si>
  <si>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</si>
  <si>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</si>
  <si>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</si>
  <si>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</si>
  <si>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</si>
  <si>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</si>
  <si>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</si>
  <si>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</si>
  <si>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</si>
  <si>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</si>
  <si>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</si>
  <si>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</si>
  <si>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</si>
  <si>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</si>
  <si>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</si>
  <si>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</si>
  <si>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</si>
  <si>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</si>
  <si>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</si>
  <si>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</si>
  <si>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</si>
  <si>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</si>
  <si>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</si>
  <si>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</si>
  <si>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</si>
  <si>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</si>
  <si>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</si>
  <si>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</si>
  <si>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</si>
  <si>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</si>
  <si>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</si>
  <si>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</si>
  <si>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</si>
  <si>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</si>
  <si>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</si>
  <si>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</si>
  <si>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</si>
  <si>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</si>
  <si>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</si>
  <si>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</si>
  <si>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</si>
  <si>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</si>
  <si>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</si>
  <si>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</si>
  <si>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</si>
  <si>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</si>
  <si>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</si>
  <si>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</si>
  <si>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</si>
  <si>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</si>
  <si>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</si>
  <si>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</si>
  <si>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</si>
  <si>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</si>
  <si>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</si>
  <si>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</si>
  <si>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</si>
  <si>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</si>
  <si>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</si>
  <si>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</si>
  <si>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</si>
  <si>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</si>
  <si>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</si>
  <si>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</si>
  <si>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</si>
  <si>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</si>
  <si>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</si>
  <si>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</si>
  <si>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</si>
  <si>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</si>
  <si>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</si>
  <si>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</si>
  <si>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</si>
  <si>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</si>
  <si>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</si>
  <si>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</si>
  <si>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</si>
  <si>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</si>
  <si>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</si>
  <si>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</si>
  <si>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</si>
  <si>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</si>
  <si>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</si>
  <si>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</si>
  <si>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</si>
  <si>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</si>
  <si>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</si>
  <si>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</si>
  <si>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</si>
  <si>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</si>
  <si>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</si>
  <si>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</si>
  <si>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</si>
  <si>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</si>
  <si>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</si>
  <si>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</si>
  <si>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</si>
  <si>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</si>
  <si>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</si>
  <si>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</si>
  <si>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</si>
  <si>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</si>
  <si>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</si>
  <si>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</si>
  <si>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</si>
  <si>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</si>
  <si>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</si>
  <si>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</si>
  <si>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</si>
  <si>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</si>
  <si>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</si>
  <si>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</si>
  <si>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</si>
  <si>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</si>
  <si>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</si>
  <si>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</si>
  <si>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</si>
  <si>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</si>
  <si>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</si>
  <si>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</si>
  <si>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</si>
  <si>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</si>
  <si>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</si>
  <si>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</si>
  <si>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</si>
  <si>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</si>
  <si>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</si>
  <si>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</si>
  <si>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</si>
  <si>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</si>
  <si>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</si>
  <si>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</si>
  <si>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</si>
  <si>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</si>
  <si>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</si>
  <si>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</si>
  <si>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</si>
  <si>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</si>
  <si>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</si>
  <si>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</si>
  <si>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</si>
  <si>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</si>
  <si>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</si>
  <si>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</si>
  <si>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</si>
  <si>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</si>
  <si>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</si>
  <si>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</si>
  <si>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</si>
  <si>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</si>
  <si>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</si>
  <si>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</si>
  <si>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</si>
  <si>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</si>
  <si>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</si>
  <si>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</si>
  <si>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</si>
  <si>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</si>
  <si>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</si>
  <si>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</si>
  <si>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</si>
  <si>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</si>
  <si>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</si>
  <si>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</si>
  <si>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</si>
  <si>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</si>
  <si>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</si>
  <si>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</si>
  <si>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</si>
  <si>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</si>
  <si>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</si>
  <si>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</si>
  <si>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</si>
  <si>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</si>
  <si>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</si>
  <si>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</si>
  <si>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</si>
  <si>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</si>
  <si>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</si>
  <si>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</si>
  <si>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</si>
  <si>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</si>
  <si>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</si>
  <si>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</si>
  <si>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</si>
  <si>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</si>
  <si>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</si>
  <si>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</si>
  <si>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</si>
  <si>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</si>
  <si>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</si>
  <si>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</si>
  <si>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</si>
  <si>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</si>
  <si>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</si>
  <si>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</si>
  <si>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</si>
  <si>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</si>
  <si>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</si>
  <si>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</si>
  <si>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</si>
  <si>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</si>
  <si>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</si>
  <si>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</si>
  <si>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</si>
  <si>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</si>
  <si>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</si>
  <si>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</si>
  <si>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</si>
  <si>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</si>
  <si>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</si>
  <si>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</si>
  <si>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</si>
  <si>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</si>
  <si>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</si>
  <si>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</si>
  <si>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</si>
  <si>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</si>
  <si>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</si>
  <si>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</si>
  <si>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</si>
  <si>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</si>
  <si>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</si>
  <si>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</si>
  <si>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</si>
  <si>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</si>
  <si>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</si>
  <si>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</si>
  <si>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</si>
  <si>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</si>
  <si>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</si>
  <si>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</si>
  <si>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</si>
  <si>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</si>
  <si>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</si>
  <si>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</si>
  <si>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</si>
  <si>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</si>
  <si>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</si>
  <si>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</si>
  <si>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</si>
  <si>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</si>
  <si>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</si>
  <si>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</si>
  <si>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</si>
  <si>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</si>
  <si>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</si>
  <si>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</si>
  <si>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</si>
  <si>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</si>
  <si>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</si>
  <si>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</si>
  <si>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</si>
  <si>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</si>
  <si>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</si>
  <si>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</si>
  <si>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</si>
  <si>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</si>
  <si>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</si>
  <si>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</si>
  <si>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</si>
  <si>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</si>
  <si>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</si>
  <si>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</si>
  <si>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</si>
  <si>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</si>
  <si>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</si>
  <si>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</si>
  <si>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</si>
  <si>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</si>
  <si>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</si>
  <si>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</si>
  <si>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</si>
  <si>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</si>
  <si>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</si>
  <si>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</si>
  <si>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</si>
  <si>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</si>
  <si>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</si>
  <si>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</si>
  <si>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</si>
  <si>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</si>
  <si>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</si>
  <si>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</si>
  <si>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</si>
  <si>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</si>
  <si>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</si>
  <si>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</si>
  <si>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</si>
  <si>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</si>
  <si>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</si>
  <si>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</si>
  <si>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</si>
  <si>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</si>
  <si>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</si>
  <si>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</si>
  <si>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</si>
  <si>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</si>
  <si>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</si>
  <si>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</si>
  <si>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</si>
  <si>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</si>
  <si>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</si>
  <si>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</si>
  <si>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</si>
  <si>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</si>
  <si>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</si>
  <si>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</si>
  <si>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</si>
  <si>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</si>
  <si>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</si>
  <si>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</si>
  <si>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</si>
  <si>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</si>
  <si>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</si>
  <si>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</si>
  <si>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</si>
  <si>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</si>
  <si>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</si>
  <si>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</si>
  <si>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</si>
  <si>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</si>
  <si>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</si>
  <si>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</si>
  <si>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</si>
  <si>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</si>
  <si>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</si>
  <si>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</si>
  <si>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</si>
  <si>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</si>
  <si>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</si>
  <si>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</si>
  <si>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</si>
  <si>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</si>
  <si>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</si>
  <si>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</si>
  <si>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</si>
  <si>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</si>
  <si>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</si>
  <si>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</si>
  <si>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</si>
  <si>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</si>
  <si>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</si>
  <si>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</si>
  <si>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</si>
  <si>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</si>
  <si>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</si>
  <si>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</si>
  <si>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</si>
  <si>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</si>
  <si>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</si>
  <si>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</si>
  <si>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</si>
  <si>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</si>
  <si>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</si>
  <si>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</si>
  <si>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</si>
  <si>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</si>
  <si>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</si>
  <si>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</si>
  <si>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</si>
  <si>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</si>
  <si>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</si>
  <si>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</si>
  <si>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</si>
  <si>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</si>
  <si>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</si>
  <si>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</si>
  <si>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</si>
  <si>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</si>
  <si>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</si>
  <si>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</si>
  <si>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</si>
  <si>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</si>
  <si>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</si>
  <si>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</si>
  <si>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</si>
  <si>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</si>
  <si>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</si>
  <si>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</si>
  <si>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</si>
  <si>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</si>
  <si>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</si>
  <si>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</si>
  <si>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</si>
  <si>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</si>
  <si>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</si>
  <si>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</si>
  <si>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</si>
  <si>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</si>
  <si>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</si>
  <si>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</si>
  <si>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</si>
  <si>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</si>
  <si>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</si>
  <si>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</si>
  <si>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</si>
  <si>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</si>
  <si>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</si>
  <si>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</si>
  <si>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</si>
  <si>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</si>
  <si>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</si>
  <si>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</si>
  <si>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</si>
  <si>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</si>
  <si>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</si>
  <si>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</si>
  <si>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</si>
  <si>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</si>
  <si>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</si>
  <si>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</si>
  <si>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</si>
  <si>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</si>
  <si>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</si>
  <si>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</si>
  <si>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</si>
  <si>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</si>
  <si>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</si>
  <si>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</si>
  <si>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</si>
  <si>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</si>
  <si>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</si>
  <si>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</si>
  <si>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</si>
  <si>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</si>
  <si>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</si>
  <si>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</si>
  <si>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</si>
  <si>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</si>
  <si>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</si>
  <si>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</si>
  <si>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</si>
  <si>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</si>
  <si>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</si>
  <si>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</si>
  <si>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</si>
  <si>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</si>
  <si>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</si>
  <si>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</si>
  <si>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</si>
  <si>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</si>
  <si>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</si>
  <si>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</si>
  <si>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</si>
  <si>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</si>
  <si>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</si>
  <si>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</si>
  <si>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</si>
  <si>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</si>
  <si>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</si>
  <si>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</si>
  <si>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</si>
  <si>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</si>
  <si>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</si>
  <si>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</si>
  <si>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</si>
  <si>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</si>
  <si>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</si>
  <si>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</si>
  <si>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</si>
  <si>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</si>
  <si>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</si>
  <si>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</si>
  <si>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</si>
  <si>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</si>
  <si>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</si>
  <si>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</si>
  <si>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</si>
  <si>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</si>
  <si>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</si>
  <si>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</si>
  <si>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</si>
  <si>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</si>
  <si>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</si>
  <si>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</si>
  <si>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</si>
  <si>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</si>
  <si>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</si>
  <si>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</si>
  <si>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</si>
  <si>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</si>
  <si>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</si>
  <si>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</si>
  <si>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</si>
  <si>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</si>
  <si>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</si>
  <si>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</si>
  <si>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</si>
  <si>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</si>
  <si>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</si>
  <si>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</si>
  <si>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</si>
  <si>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</si>
  <si>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</si>
  <si>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</si>
  <si>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</si>
  <si>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</si>
  <si>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</si>
  <si>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</si>
  <si>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</si>
  <si>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</si>
  <si>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</si>
  <si>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</si>
  <si>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</si>
  <si>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</si>
  <si>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</si>
  <si>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</si>
  <si>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</si>
  <si>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</si>
  <si>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</si>
  <si>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</si>
  <si>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</si>
  <si>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</si>
  <si>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</si>
  <si>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</si>
  <si>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</si>
  <si>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</si>
  <si>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</si>
  <si>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</si>
  <si>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</si>
  <si>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</si>
  <si>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</si>
  <si>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</si>
  <si>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</si>
  <si>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</si>
  <si>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</si>
  <si>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</si>
  <si>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</si>
  <si>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</si>
  <si>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</si>
  <si>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</si>
  <si>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</si>
  <si>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</si>
  <si>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</si>
  <si>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</si>
  <si>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</si>
  <si>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</si>
  <si>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</si>
  <si>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</si>
  <si>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</si>
  <si>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</si>
  <si>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</si>
  <si>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</si>
  <si>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</si>
  <si>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</si>
  <si>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</si>
  <si>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</si>
  <si>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</si>
  <si>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</si>
  <si>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</si>
  <si>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</si>
  <si>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</si>
  <si>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</si>
  <si>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</si>
  <si>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</si>
  <si>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</si>
  <si>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</si>
  <si>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</si>
  <si>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</si>
  <si>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</si>
  <si>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</si>
  <si>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</si>
  <si>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</si>
  <si>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</si>
  <si>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</si>
  <si>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</si>
  <si>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</si>
  <si>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</si>
  <si>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</si>
  <si>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</si>
  <si>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</si>
  <si>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</si>
  <si>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</si>
  <si>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</si>
  <si>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</si>
  <si>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</si>
  <si>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</si>
  <si>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</si>
  <si>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</si>
  <si>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</si>
  <si>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</si>
  <si>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</si>
  <si>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</si>
  <si>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</si>
  <si>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</si>
  <si>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</si>
  <si>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</si>
  <si>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</si>
  <si>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</si>
  <si>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</si>
  <si>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</si>
  <si>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</si>
  <si>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</si>
  <si>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</si>
  <si>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</si>
  <si>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</si>
  <si>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</si>
  <si>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</si>
  <si>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</si>
  <si>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</si>
  <si>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</si>
  <si>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</si>
  <si>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</si>
  <si>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</si>
  <si>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</si>
  <si>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</si>
  <si>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</si>
  <si>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</si>
  <si>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</si>
  <si>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</si>
  <si>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</si>
  <si>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</si>
  <si>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</si>
  <si>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</si>
  <si>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</si>
  <si>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</si>
  <si>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</si>
  <si>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</si>
  <si>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</si>
  <si>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</si>
  <si>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</si>
  <si>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</si>
  <si>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</si>
  <si>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</si>
  <si>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</si>
  <si>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</si>
  <si>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</si>
  <si>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</si>
  <si>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</si>
  <si>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</si>
  <si>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</si>
  <si>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</si>
  <si>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</si>
  <si>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</si>
  <si>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</si>
  <si>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</si>
  <si>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</si>
  <si>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</si>
  <si>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</si>
  <si>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</si>
  <si>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</si>
  <si>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</si>
  <si>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</si>
  <si>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</si>
  <si>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</si>
  <si>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</si>
  <si>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</si>
  <si>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</si>
  <si>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</si>
  <si>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</si>
  <si>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</si>
  <si>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</si>
  <si>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</si>
  <si>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</si>
  <si>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</si>
  <si>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</si>
  <si>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</si>
  <si>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</si>
  <si>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</si>
  <si>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</si>
  <si>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</si>
  <si>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</si>
  <si>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</si>
  <si>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</si>
  <si>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</si>
  <si>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</si>
  <si>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</si>
  <si>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</si>
  <si>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</si>
  <si>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</si>
  <si>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</si>
  <si>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</si>
  <si>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</si>
  <si>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</si>
  <si>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</si>
  <si>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</si>
  <si>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</si>
  <si>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</si>
  <si>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</si>
  <si>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</si>
  <si>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</si>
  <si>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</si>
  <si>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</si>
  <si>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</si>
  <si>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</si>
  <si>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</si>
  <si>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</si>
  <si>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</si>
  <si>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</si>
  <si>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</si>
  <si>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</si>
  <si>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</si>
  <si>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</si>
  <si>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</si>
  <si>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</si>
  <si>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</si>
  <si>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</si>
  <si>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</si>
  <si>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</si>
  <si>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</si>
  <si>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</si>
  <si>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</si>
  <si>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</si>
  <si>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</si>
  <si>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</si>
  <si>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</si>
  <si>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</si>
  <si>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</si>
  <si>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</si>
  <si>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</si>
  <si>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</si>
  <si>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</si>
  <si>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</si>
  <si>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</si>
  <si>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</si>
  <si>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</si>
  <si>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</si>
  <si>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</si>
  <si>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</si>
  <si>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</si>
  <si>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</si>
  <si>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</si>
  <si>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</si>
  <si>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</si>
  <si>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</si>
  <si>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</si>
  <si>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</si>
  <si>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</si>
  <si>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</si>
  <si>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</si>
  <si>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</si>
  <si>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</si>
  <si>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</si>
  <si>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</si>
  <si>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</si>
  <si>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</si>
  <si>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</si>
  <si>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</si>
  <si>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</si>
  <si>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</si>
  <si>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</si>
  <si>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</si>
  <si>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</si>
  <si>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</si>
  <si>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</si>
  <si>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</si>
  <si>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</si>
  <si>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</si>
  <si>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</si>
  <si>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</si>
  <si>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</si>
  <si>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</si>
  <si>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</si>
  <si>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</si>
  <si>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</si>
  <si>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</si>
  <si>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</si>
  <si>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</si>
  <si>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</si>
  <si>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</si>
  <si>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</si>
  <si>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</si>
  <si>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</si>
  <si>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</si>
  <si>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</si>
  <si>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</si>
  <si>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</si>
  <si>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</si>
  <si>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</si>
  <si>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</si>
  <si>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</si>
  <si>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</si>
  <si>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</si>
  <si>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</si>
  <si>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</si>
  <si>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</si>
  <si>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</si>
  <si>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</si>
  <si>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</si>
  <si>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</si>
  <si>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</si>
  <si>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</si>
  <si>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</si>
  <si>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</si>
  <si>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</si>
  <si>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</si>
  <si>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</si>
  <si>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</si>
  <si>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</si>
  <si>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</si>
  <si>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</si>
  <si>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</si>
  <si>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</si>
  <si>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</si>
  <si>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</si>
  <si>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</si>
  <si>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</si>
  <si>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</si>
  <si>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</si>
  <si>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</si>
  <si>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</si>
  <si>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</si>
  <si>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</si>
  <si>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</si>
  <si>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</si>
  <si>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</si>
  <si>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</si>
  <si>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</si>
  <si>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</si>
  <si>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</si>
  <si>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</si>
  <si>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</si>
  <si>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</si>
  <si>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</si>
  <si>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</si>
  <si>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</si>
  <si>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</si>
  <si>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</si>
  <si>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</si>
  <si>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</si>
  <si>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</si>
  <si>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</si>
  <si>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</si>
  <si>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</si>
  <si>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</si>
  <si>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</si>
  <si>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</si>
  <si>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</si>
  <si>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</si>
  <si>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</si>
  <si>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</si>
  <si>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</si>
  <si>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</si>
  <si>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</si>
  <si>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</si>
  <si>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</si>
  <si>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</si>
  <si>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</si>
  <si>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</si>
  <si>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</si>
  <si>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</si>
  <si>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</si>
  <si>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</si>
  <si>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</si>
  <si>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</si>
  <si>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</si>
  <si>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</si>
  <si>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</si>
  <si>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</si>
  <si>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</si>
  <si>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</si>
  <si>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</si>
  <si>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</si>
  <si>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</si>
  <si>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</si>
  <si>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</si>
  <si>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</si>
  <si>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</si>
  <si>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</si>
  <si>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</si>
  <si>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</si>
  <si>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</si>
  <si>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</si>
  <si>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</si>
  <si>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</si>
  <si>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</si>
  <si>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</si>
  <si>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</si>
  <si>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</si>
  <si>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</si>
  <si>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</si>
  <si>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</si>
  <si>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</si>
  <si>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</si>
  <si>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</si>
  <si>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</si>
  <si>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</si>
  <si>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</si>
  <si>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</si>
  <si>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</si>
  <si>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</si>
  <si>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</si>
  <si>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</si>
  <si>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</si>
  <si>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</si>
  <si>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</si>
  <si>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</si>
  <si>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</si>
  <si>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</si>
  <si>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</si>
  <si>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</si>
  <si>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</si>
  <si>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</si>
  <si>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</si>
  <si>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</si>
  <si>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</si>
  <si>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</si>
  <si>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</si>
  <si>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</si>
  <si>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</si>
  <si>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</si>
  <si>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</si>
  <si>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</si>
  <si>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</si>
  <si>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</si>
  <si>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</si>
  <si>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</si>
  <si>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</si>
  <si>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</si>
  <si>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</si>
  <si>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</si>
  <si>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</si>
  <si>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</si>
  <si>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</si>
  <si>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</si>
  <si>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</si>
  <si>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</si>
  <si>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</si>
  <si>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</si>
  <si>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</si>
  <si>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</si>
  <si>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</si>
  <si>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</si>
  <si>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</si>
  <si>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</si>
  <si>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</si>
  <si>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</si>
  <si>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</si>
  <si>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</si>
  <si>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</si>
  <si>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</si>
  <si>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</si>
  <si>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</si>
  <si>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</si>
  <si>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</si>
  <si>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</si>
  <si>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</si>
  <si>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</si>
  <si>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</si>
  <si>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</si>
  <si>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</si>
  <si>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</si>
  <si>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</si>
  <si>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</si>
  <si>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</si>
  <si>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</si>
  <si>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</si>
  <si>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</si>
  <si>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</si>
  <si>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</si>
  <si>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</si>
  <si>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</si>
  <si>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</si>
  <si>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</si>
  <si>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</si>
  <si>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</si>
  <si>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</si>
  <si>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</si>
  <si>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</si>
  <si>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</si>
  <si>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</si>
  <si>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</si>
  <si>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</si>
  <si>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</si>
  <si>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</si>
  <si>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</si>
  <si>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</si>
  <si>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</si>
  <si>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</si>
  <si>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</si>
  <si>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</si>
  <si>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</si>
  <si>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</si>
  <si>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</si>
  <si>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</si>
  <si>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</si>
  <si>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</si>
  <si>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</si>
  <si>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</si>
  <si>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</si>
  <si>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</si>
  <si>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</si>
  <si>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</si>
  <si>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</si>
  <si>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</si>
  <si>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</si>
  <si>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</si>
  <si>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</si>
  <si>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</si>
  <si>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</si>
  <si>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</si>
  <si>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</si>
  <si>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</si>
  <si>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</si>
  <si>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</si>
  <si>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</si>
  <si>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</si>
  <si>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</si>
  <si>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</si>
  <si>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</si>
  <si>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</si>
  <si>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</si>
  <si>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</si>
  <si>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</si>
  <si>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</si>
  <si>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</si>
  <si>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</si>
  <si>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</si>
  <si>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</si>
  <si>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</si>
  <si>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</si>
  <si>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</si>
  <si>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</si>
  <si>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</si>
  <si>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</si>
  <si>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</si>
  <si>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</si>
  <si>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</si>
  <si>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</si>
  <si>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</si>
  <si>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</si>
  <si>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</si>
  <si>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</si>
  <si>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</si>
  <si>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</si>
  <si>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</si>
  <si>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</si>
  <si>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</si>
  <si>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</si>
  <si>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</si>
  <si>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</si>
  <si>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</si>
  <si>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</si>
  <si>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</si>
  <si>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</si>
  <si>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</si>
  <si>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</si>
  <si>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</si>
  <si>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</si>
  <si>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</si>
  <si>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</si>
  <si>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</si>
  <si>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</si>
  <si>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</si>
  <si>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</si>
  <si>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</si>
  <si>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</si>
  <si>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</si>
  <si>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</si>
  <si>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</si>
  <si>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</si>
  <si>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</si>
  <si>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</si>
  <si>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</si>
  <si>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</si>
  <si>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</si>
  <si>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</si>
  <si>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</si>
  <si>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</si>
  <si>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</si>
  <si>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</si>
  <si>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</si>
  <si>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</si>
  <si>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</si>
  <si>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</si>
  <si>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</si>
  <si>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</si>
  <si>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</si>
  <si>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</si>
  <si>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</si>
  <si>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</si>
  <si>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</si>
  <si>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</si>
  <si>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</si>
  <si>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</si>
  <si>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</si>
  <si>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</si>
  <si>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</si>
  <si>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</si>
  <si>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</si>
  <si>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</si>
  <si>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</si>
  <si>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</si>
  <si>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</si>
  <si>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</si>
  <si>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</si>
  <si>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</si>
  <si>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</si>
  <si>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</si>
  <si>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</si>
  <si>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</si>
  <si>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</si>
  <si>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</si>
  <si>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</si>
  <si>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</si>
  <si>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</si>
  <si>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</si>
  <si>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</si>
  <si>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</si>
  <si>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</si>
  <si>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</si>
  <si>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</si>
  <si>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</si>
  <si>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</si>
  <si>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</si>
  <si>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</si>
  <si>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</si>
  <si>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</si>
  <si>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</si>
  <si>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</si>
  <si>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</si>
  <si>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</si>
  <si>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</si>
  <si>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</si>
  <si>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</si>
  <si>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</si>
  <si>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</si>
  <si>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</si>
  <si>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</si>
  <si>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</si>
  <si>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</si>
  <si>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</si>
  <si>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</si>
  <si>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</si>
  <si>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</si>
  <si>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</si>
  <si>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</si>
  <si>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</si>
  <si>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</si>
  <si>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</si>
  <si>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</si>
  <si>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</si>
  <si>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</si>
  <si>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</si>
  <si>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</si>
  <si>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</si>
  <si>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</si>
  <si>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</si>
  <si>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</si>
  <si>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</si>
  <si>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</si>
  <si>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</si>
  <si>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</si>
  <si>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</si>
  <si>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</si>
  <si>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</si>
  <si>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</si>
  <si>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</si>
  <si>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</si>
  <si>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</si>
  <si>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</si>
  <si>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</si>
  <si>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</si>
  <si>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</si>
  <si>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</si>
  <si>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</si>
  <si>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</si>
  <si>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</si>
  <si>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</si>
  <si>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</si>
  <si>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</si>
  <si>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</si>
  <si>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</si>
  <si>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</si>
  <si>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</si>
  <si>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</si>
  <si>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</si>
  <si>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</si>
  <si>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</si>
  <si>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</si>
  <si>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</si>
  <si>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</si>
  <si>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</si>
  <si>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</si>
  <si>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</si>
  <si>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</si>
  <si>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</si>
  <si>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</si>
  <si>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</si>
  <si>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</si>
  <si>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</si>
  <si>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</si>
  <si>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</si>
  <si>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</si>
  <si>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</si>
  <si>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</si>
  <si>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</si>
  <si>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</si>
  <si>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</si>
  <si>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</si>
  <si>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</si>
  <si>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</si>
  <si>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</si>
  <si>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</si>
  <si>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</si>
  <si>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</si>
  <si>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</si>
  <si>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</si>
  <si>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</si>
  <si>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</si>
  <si>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</si>
  <si>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</si>
  <si>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</si>
  <si>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</si>
  <si>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</si>
  <si>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</si>
  <si>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</si>
  <si>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</si>
  <si>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</si>
  <si>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</si>
  <si>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</si>
  <si>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</si>
  <si>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</si>
  <si>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</si>
  <si>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</si>
  <si>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</si>
  <si>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</si>
  <si>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</si>
  <si>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</si>
  <si>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</si>
  <si>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</si>
  <si>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</si>
  <si>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</si>
  <si>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</si>
  <si>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</si>
  <si>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</si>
  <si>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</si>
  <si>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</si>
  <si>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</si>
  <si>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</si>
  <si>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</si>
  <si>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</si>
  <si>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</si>
  <si>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</si>
  <si>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</si>
  <si>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</si>
  <si>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</si>
  <si>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</si>
  <si>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</si>
  <si>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</si>
  <si>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</si>
  <si>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</si>
  <si>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</si>
  <si>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</si>
  <si>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</si>
  <si>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</si>
  <si>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</si>
  <si>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</si>
  <si>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</si>
  <si>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</si>
  <si>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</si>
  <si>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</si>
  <si>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</si>
  <si>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</si>
  <si>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</si>
  <si>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</si>
  <si>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</si>
  <si>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</si>
  <si>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</si>
  <si>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</si>
  <si>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</si>
  <si>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</si>
  <si>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</si>
  <si>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</si>
  <si>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</si>
  <si>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</si>
  <si>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</si>
  <si>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</si>
  <si>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</si>
  <si>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</si>
  <si>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</si>
  <si>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</si>
  <si>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</si>
  <si>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</si>
  <si>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</si>
  <si>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</si>
  <si>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</si>
  <si>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</si>
  <si>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</si>
  <si>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</si>
  <si>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</si>
  <si>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</si>
  <si>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</si>
  <si>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</si>
  <si>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</si>
  <si>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</si>
  <si>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</si>
  <si>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</si>
  <si>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</si>
  <si>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</si>
  <si>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</si>
  <si>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</si>
  <si>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</si>
  <si>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</si>
  <si>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</si>
  <si>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</si>
  <si>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</si>
  <si>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</si>
  <si>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</si>
  <si>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</si>
  <si>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</si>
  <si>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</si>
  <si>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</si>
  <si>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</si>
  <si>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</si>
  <si>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</si>
  <si>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</si>
  <si>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</si>
  <si>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</si>
  <si>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</si>
  <si>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</si>
  <si>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</si>
  <si>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</si>
  <si>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</si>
  <si>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</si>
  <si>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</si>
  <si>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</si>
  <si>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</si>
  <si>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</si>
  <si>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</si>
  <si>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</si>
  <si>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</si>
  <si>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</si>
  <si>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</si>
  <si>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</si>
  <si>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</si>
  <si>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</si>
  <si>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</si>
  <si>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</si>
  <si>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</si>
  <si>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</si>
  <si>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</si>
  <si>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</si>
  <si>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</si>
  <si>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</si>
  <si>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</si>
  <si>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</si>
  <si>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</si>
  <si>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</si>
  <si>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</si>
  <si>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</si>
  <si>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</si>
  <si>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</si>
  <si>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</si>
  <si>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</si>
  <si>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</si>
  <si>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</si>
  <si>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</si>
  <si>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</si>
  <si>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</si>
  <si>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</si>
  <si>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</si>
  <si>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</si>
  <si>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</si>
  <si>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</si>
  <si>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</si>
  <si>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</si>
  <si>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</si>
  <si>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</si>
  <si>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</si>
  <si>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</si>
  <si>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</si>
  <si>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</si>
  <si>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</si>
  <si>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</si>
  <si>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</si>
  <si>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</si>
  <si>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</si>
  <si>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</si>
  <si>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</si>
  <si>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</si>
  <si>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</si>
  <si>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</si>
  <si>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</si>
  <si>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</si>
  <si>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</si>
  <si>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</si>
  <si>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</si>
  <si>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</si>
  <si>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</si>
  <si>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</si>
  <si>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</si>
  <si>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</si>
  <si>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</si>
  <si>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</si>
  <si>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</si>
  <si>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</si>
  <si>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</si>
  <si>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</si>
  <si>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</si>
  <si>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</si>
  <si>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</si>
  <si>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</si>
  <si>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</si>
  <si>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</si>
  <si>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</si>
  <si>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</si>
  <si>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</si>
  <si>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</si>
  <si>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</si>
  <si>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</si>
  <si>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</si>
  <si>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</si>
  <si>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</si>
  <si>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</si>
  <si>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</si>
  <si>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</si>
  <si>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</si>
  <si>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</si>
  <si>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</si>
  <si>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</si>
  <si>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</si>
  <si>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</si>
  <si>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</si>
  <si>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</si>
  <si>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</si>
  <si>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</si>
  <si>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</si>
  <si>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</si>
  <si>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</si>
  <si>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</si>
  <si>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</si>
  <si>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</si>
  <si>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</si>
  <si>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</si>
  <si>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</si>
  <si>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</si>
  <si>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</si>
  <si>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</si>
  <si>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</si>
  <si>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</si>
  <si>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</si>
  <si>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</si>
  <si>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</si>
  <si>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</si>
  <si>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</si>
  <si>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</si>
  <si>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</si>
  <si>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</si>
  <si>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</si>
  <si>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</si>
  <si>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</si>
  <si>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</si>
  <si>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</si>
  <si>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</si>
  <si>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</si>
  <si>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</si>
  <si>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</si>
  <si>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</si>
  <si>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</si>
  <si>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</si>
  <si>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</si>
  <si>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</si>
  <si>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</si>
  <si>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</si>
  <si>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</si>
  <si>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</si>
  <si>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</si>
  <si>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</si>
  <si>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</si>
  <si>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</si>
  <si>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</si>
  <si>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</si>
  <si>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</si>
  <si>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</si>
  <si>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</si>
  <si>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</si>
  <si>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</si>
  <si>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</si>
  <si>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</si>
  <si>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</si>
  <si>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</si>
  <si>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</si>
  <si>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</si>
  <si>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</si>
  <si>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</si>
  <si>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</si>
  <si>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</si>
  <si>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</si>
  <si>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</si>
  <si>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</si>
  <si>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</si>
  <si>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</si>
  <si>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</si>
  <si>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</si>
  <si>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</si>
  <si>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</si>
  <si>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</si>
  <si>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</si>
  <si>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</si>
  <si>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</si>
  <si>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</si>
  <si>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</si>
  <si>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</si>
  <si>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</si>
  <si>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</si>
  <si>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</si>
  <si>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</si>
  <si>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</si>
  <si>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</si>
  <si>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</si>
  <si>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</si>
  <si>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</si>
  <si>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</si>
  <si>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</si>
  <si>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</si>
  <si>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</si>
  <si>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</si>
  <si>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</si>
  <si>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</si>
  <si>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</si>
  <si>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</si>
  <si>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</si>
  <si>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</si>
  <si>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</si>
  <si>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</si>
  <si>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</si>
  <si>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</si>
  <si>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</si>
  <si>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</si>
  <si>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</si>
  <si>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</si>
  <si>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</si>
  <si>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</si>
  <si>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</si>
  <si>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</si>
  <si>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</si>
  <si>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</si>
  <si>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</si>
  <si>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</si>
  <si>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</si>
  <si>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</si>
  <si>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</si>
  <si>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</si>
  <si>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</si>
  <si>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</si>
  <si>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</si>
  <si>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</si>
  <si>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</si>
  <si>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</si>
  <si>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</si>
  <si>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</si>
  <si>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</si>
  <si>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</si>
  <si>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</si>
  <si>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</si>
  <si>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</si>
  <si>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</si>
  <si>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</si>
  <si>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</si>
  <si>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</si>
  <si>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</si>
  <si>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</si>
  <si>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</si>
  <si>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</si>
  <si>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</si>
  <si>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</si>
  <si>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</si>
  <si>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</si>
  <si>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</si>
  <si>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</si>
  <si>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</si>
  <si>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</si>
  <si>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</si>
  <si>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</si>
  <si>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</si>
  <si>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</si>
  <si>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</si>
  <si>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</si>
  <si>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</si>
  <si>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</si>
  <si>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</si>
  <si>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</si>
  <si>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</si>
  <si>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</si>
  <si>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</si>
  <si>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</si>
  <si>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</si>
  <si>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</si>
  <si>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</si>
  <si>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</si>
  <si>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</si>
  <si>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</si>
  <si>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</si>
  <si>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</si>
  <si>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</si>
  <si>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</si>
  <si>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</si>
  <si>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</si>
  <si>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</si>
  <si>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</si>
  <si>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</si>
  <si>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</si>
  <si>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</si>
  <si>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</si>
  <si>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</si>
  <si>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</si>
  <si>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</si>
  <si>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</si>
  <si>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</si>
  <si>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</si>
  <si>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</si>
  <si>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</si>
  <si>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</si>
  <si>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</si>
  <si>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</si>
  <si>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</si>
  <si>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</si>
  <si>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</si>
  <si>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</si>
  <si>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</si>
  <si>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</si>
  <si>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</si>
  <si>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</si>
  <si>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</si>
  <si>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</si>
  <si>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</si>
  <si>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</si>
  <si>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</si>
  <si>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</si>
  <si>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</si>
  <si>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</si>
  <si>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</si>
  <si>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</si>
  <si>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</si>
  <si>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</si>
  <si>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</si>
  <si>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</si>
  <si>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</si>
  <si>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</si>
  <si>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</si>
  <si>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</si>
  <si>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</si>
  <si>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</si>
  <si>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</si>
  <si>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</si>
  <si>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</si>
  <si>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</si>
  <si>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</si>
  <si>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</si>
  <si>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</si>
  <si>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</si>
  <si>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</si>
  <si>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</si>
  <si>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</si>
  <si>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</si>
  <si>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</si>
  <si>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</si>
  <si>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</si>
  <si>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</si>
  <si>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</si>
  <si>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</si>
  <si>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</si>
  <si>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</si>
  <si>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</si>
  <si>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</si>
  <si>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</si>
  <si>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</si>
  <si>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</si>
  <si>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</si>
  <si>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</si>
  <si>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</si>
  <si>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</si>
  <si>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</si>
  <si>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</si>
  <si>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</si>
  <si>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</si>
  <si>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</si>
  <si>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</si>
  <si>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</si>
  <si>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</si>
  <si>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</si>
  <si>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</si>
  <si>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</si>
  <si>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</si>
  <si>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</si>
  <si>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</si>
  <si>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</si>
  <si>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</si>
  <si>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</si>
  <si>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</si>
  <si>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</si>
  <si>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</si>
  <si>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</si>
  <si>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</si>
  <si>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</si>
  <si>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</si>
  <si>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</si>
  <si>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</si>
  <si>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</si>
  <si>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</si>
  <si>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</si>
  <si>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</si>
  <si>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</si>
  <si>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</si>
  <si>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</si>
  <si>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</si>
  <si>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</si>
  <si>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</si>
  <si>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</si>
  <si>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</si>
  <si>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</si>
  <si>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</si>
  <si>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</si>
  <si>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</si>
  <si>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</si>
  <si>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</si>
  <si>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</si>
  <si>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</si>
  <si>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</si>
  <si>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</si>
  <si>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</si>
  <si>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</si>
  <si>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</si>
  <si>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</si>
  <si>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</si>
  <si>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</si>
  <si>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</si>
  <si>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</si>
  <si>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</si>
  <si>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</si>
  <si>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</si>
  <si>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</si>
  <si>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</si>
  <si>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</si>
  <si>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</si>
  <si>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</si>
  <si>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</si>
  <si>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</si>
  <si>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</si>
  <si>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</si>
  <si>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</si>
  <si>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</si>
  <si>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</si>
  <si>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</si>
  <si>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</si>
  <si>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</si>
  <si>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</si>
  <si>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</si>
  <si>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</si>
  <si>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</si>
  <si>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</si>
  <si>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</si>
  <si>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</si>
  <si>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</si>
  <si>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</si>
  <si>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</si>
  <si>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</si>
  <si>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</si>
  <si>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</si>
  <si>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</si>
  <si>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</si>
  <si>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</si>
  <si>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</si>
  <si>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</si>
  <si>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</si>
  <si>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</si>
  <si>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</si>
  <si>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</si>
  <si>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</si>
  <si>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</si>
  <si>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</si>
  <si>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</si>
  <si>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</si>
  <si>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</si>
  <si>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</si>
  <si>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</si>
  <si>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</si>
  <si>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</si>
  <si>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</si>
  <si>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</si>
  <si>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</si>
  <si>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</si>
  <si>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</si>
  <si>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</si>
  <si>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</si>
  <si>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</si>
  <si>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</si>
  <si>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</si>
  <si>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</si>
  <si>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</si>
  <si>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</si>
  <si>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</si>
  <si>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</si>
  <si>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</si>
  <si>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</si>
  <si>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</si>
  <si>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</si>
  <si>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</si>
  <si>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</si>
  <si>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</si>
  <si>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</si>
  <si>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</si>
  <si>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</si>
  <si>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</si>
  <si>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</si>
  <si>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</si>
  <si>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</si>
  <si>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</si>
  <si>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</si>
  <si>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</si>
  <si>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</si>
  <si>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</si>
  <si>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</si>
  <si>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</si>
  <si>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</si>
  <si>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</si>
  <si>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</si>
  <si>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</si>
  <si>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</si>
  <si>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</si>
  <si>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</si>
  <si>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</si>
  <si>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</si>
  <si>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</si>
  <si>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</si>
  <si>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</si>
  <si>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</si>
  <si>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</si>
  <si>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</si>
  <si>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</si>
  <si>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</si>
  <si>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</si>
  <si>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</si>
  <si>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</si>
  <si>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</si>
  <si>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</si>
  <si>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</si>
  <si>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</si>
  <si>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</si>
  <si>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</si>
  <si>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</si>
  <si>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</si>
  <si>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</si>
  <si>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</si>
  <si>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</si>
  <si>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</si>
  <si>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</si>
  <si>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</si>
  <si>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</si>
  <si>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</si>
  <si>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</si>
  <si>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</si>
  <si>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</si>
  <si>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</si>
  <si>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</si>
  <si>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</si>
  <si>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</si>
  <si>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</si>
  <si>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</si>
  <si>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</si>
  <si>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</si>
  <si>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</si>
  <si>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</si>
  <si>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</si>
  <si>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</si>
  <si>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</si>
  <si>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</si>
  <si>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</si>
  <si>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</si>
  <si>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</si>
  <si>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</si>
  <si>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</si>
  <si>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</si>
  <si>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</si>
  <si>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</si>
  <si>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</si>
  <si>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</si>
  <si>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</si>
  <si>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</si>
  <si>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</si>
  <si>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</si>
  <si>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</si>
  <si>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</si>
  <si>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</si>
  <si>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</si>
  <si>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</si>
  <si>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</si>
  <si>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</si>
  <si>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</si>
  <si>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</si>
  <si>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</si>
  <si>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</si>
  <si>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</si>
  <si>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</si>
  <si>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</si>
  <si>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</si>
  <si>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</si>
  <si>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</si>
  <si>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</si>
  <si>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</si>
  <si>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</si>
  <si>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</si>
  <si>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</si>
  <si>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</si>
  <si>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</si>
  <si>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</si>
  <si>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</si>
  <si>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</si>
  <si>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</si>
  <si>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</si>
  <si>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</si>
  <si>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</si>
  <si>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</si>
  <si>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</si>
  <si>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</si>
  <si>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</si>
  <si>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</si>
  <si>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</si>
  <si>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</si>
  <si>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</si>
  <si>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</si>
  <si>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</si>
  <si>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</si>
  <si>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</si>
  <si>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</si>
  <si>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</si>
  <si>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</si>
  <si>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</si>
  <si>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</si>
  <si>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</si>
  <si>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</si>
  <si>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</si>
  <si>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</si>
  <si>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</si>
  <si>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</si>
  <si>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</si>
  <si>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</si>
  <si>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</si>
  <si>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</si>
  <si>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</si>
  <si>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</si>
  <si>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</si>
  <si>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</si>
  <si>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</si>
  <si>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</si>
  <si>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</si>
  <si>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</si>
  <si>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</si>
  <si>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</si>
  <si>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</si>
  <si>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</si>
  <si>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</si>
  <si>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</si>
  <si>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</si>
  <si>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</si>
  <si>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</si>
  <si>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</si>
  <si>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</si>
  <si>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</si>
  <si>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</si>
  <si>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</si>
  <si>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</si>
  <si>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</si>
  <si>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</si>
  <si>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</si>
  <si>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</si>
  <si>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</si>
  <si>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</si>
  <si>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</si>
  <si>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</si>
  <si>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</si>
  <si>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</si>
  <si>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</si>
  <si>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</si>
  <si>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</si>
  <si>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</si>
  <si>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</si>
  <si>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</si>
  <si>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</si>
  <si>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</si>
  <si>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</si>
  <si>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</si>
  <si>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</si>
  <si>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</si>
  <si>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</si>
  <si>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</si>
  <si>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</si>
  <si>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</si>
  <si>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</si>
  <si>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</si>
  <si>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</si>
  <si>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</si>
  <si>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</si>
  <si>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</si>
  <si>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</si>
  <si>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</si>
  <si>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</si>
  <si>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</si>
  <si>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</si>
  <si>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</si>
  <si>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</si>
  <si>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</si>
  <si>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</si>
  <si>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</si>
  <si>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</si>
  <si>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</si>
  <si>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</si>
  <si>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</si>
  <si>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</si>
  <si>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</si>
  <si>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</si>
  <si>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</si>
  <si>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</si>
  <si>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</si>
  <si>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</si>
  <si>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</si>
  <si>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</si>
  <si>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</si>
  <si>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</si>
  <si>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</si>
  <si>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</si>
  <si>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</si>
  <si>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</si>
  <si>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</si>
  <si>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</si>
  <si>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</si>
  <si>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</si>
  <si>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</si>
  <si>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</si>
  <si>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</si>
  <si>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</si>
  <si>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</si>
  <si>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</si>
  <si>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</si>
  <si>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</si>
  <si>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</si>
  <si>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</si>
  <si>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</si>
  <si>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</si>
  <si>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</si>
  <si>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</si>
  <si>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</si>
  <si>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</si>
  <si>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</si>
  <si>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</si>
  <si>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</si>
  <si>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</si>
  <si>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</si>
  <si>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</si>
  <si>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</si>
  <si>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</si>
  <si>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</si>
  <si>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</si>
  <si>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</si>
  <si>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</si>
  <si>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</si>
  <si>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</si>
  <si>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</si>
  <si>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</si>
  <si>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</si>
  <si>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</si>
  <si>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</si>
  <si>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</si>
  <si>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</si>
  <si>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</si>
  <si>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</si>
  <si>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</si>
  <si>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</si>
  <si>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</si>
  <si>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</si>
  <si>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</si>
  <si>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</si>
  <si>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</si>
  <si>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</si>
  <si>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</si>
  <si>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</si>
  <si>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</si>
  <si>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</si>
  <si>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</si>
  <si>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</si>
  <si>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</si>
  <si>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</si>
  <si>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</si>
  <si>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</si>
  <si>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</si>
  <si>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</si>
  <si>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</si>
  <si>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</si>
  <si>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</si>
  <si>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</si>
  <si>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</si>
  <si>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</si>
  <si>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</si>
  <si>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</si>
  <si>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</si>
  <si>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</si>
  <si>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</si>
  <si>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</si>
  <si>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</si>
  <si>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</si>
  <si>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</si>
  <si>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</si>
  <si>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</si>
  <si>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</si>
  <si>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</si>
  <si>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</si>
  <si>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</si>
  <si>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</si>
  <si>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</si>
  <si>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</si>
  <si>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</si>
  <si>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</si>
  <si>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</si>
  <si>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</si>
  <si>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</si>
  <si>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</si>
  <si>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</si>
  <si>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</si>
  <si>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</si>
  <si>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</si>
  <si>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</si>
  <si>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</si>
  <si>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</si>
  <si>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</si>
  <si>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</si>
  <si>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</si>
  <si>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</si>
  <si>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</si>
  <si>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</si>
  <si>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</si>
  <si>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</si>
  <si>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</si>
  <si>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</si>
  <si>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</si>
  <si>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</si>
  <si>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</si>
  <si>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</si>
  <si>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</si>
  <si>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</si>
  <si>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</si>
  <si>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</si>
  <si>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</si>
  <si>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</si>
  <si>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</si>
  <si>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</si>
  <si>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</si>
  <si>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</si>
  <si>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</si>
  <si>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</si>
  <si>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</si>
  <si>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</si>
  <si>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</si>
  <si>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</si>
  <si>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</si>
  <si>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</si>
  <si>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</si>
  <si>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</si>
  <si>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</si>
  <si>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</si>
  <si>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</si>
  <si>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</si>
  <si>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</si>
  <si>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</si>
  <si>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</si>
  <si>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</si>
  <si>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</si>
  <si>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</si>
  <si>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</si>
  <si>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</si>
  <si>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</si>
  <si>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</si>
  <si>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</si>
  <si>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</si>
  <si>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</si>
  <si>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</si>
  <si>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</si>
  <si>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</si>
  <si>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</si>
  <si>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</si>
  <si>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</si>
  <si>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</si>
  <si>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</si>
  <si>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</si>
  <si>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</si>
  <si>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</si>
  <si>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</si>
  <si>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</si>
  <si>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</si>
  <si>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</si>
  <si>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</si>
  <si>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</si>
  <si>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</si>
  <si>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</si>
  <si>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</si>
  <si>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</si>
  <si>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</si>
  <si>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</si>
  <si>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</si>
  <si>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</si>
  <si>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</si>
  <si>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</si>
  <si>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</si>
  <si>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</si>
  <si>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</si>
  <si>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</si>
  <si>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</si>
  <si>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</si>
  <si>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</si>
  <si>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</si>
  <si>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</si>
  <si>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</si>
  <si>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</si>
  <si>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</si>
  <si>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</si>
  <si>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</si>
  <si>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</si>
  <si>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</si>
  <si>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</si>
  <si>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</si>
  <si>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</si>
  <si>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</si>
  <si>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</si>
  <si>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</si>
  <si>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</si>
  <si>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</si>
  <si>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</si>
  <si>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</si>
  <si>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</si>
  <si>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</si>
  <si>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</si>
  <si>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</si>
  <si>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</si>
  <si>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</si>
  <si>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</si>
  <si>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</si>
  <si>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</si>
  <si>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</si>
  <si>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</si>
  <si>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</si>
  <si>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</si>
  <si>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</si>
  <si>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</si>
  <si>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</si>
  <si>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</si>
  <si>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</si>
  <si>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</si>
  <si>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</si>
  <si>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</si>
  <si>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</si>
  <si>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</si>
  <si>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</si>
  <si>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</si>
  <si>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</si>
  <si>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</si>
  <si>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</si>
  <si>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</si>
  <si>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</si>
  <si>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</si>
  <si>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</si>
  <si>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</si>
  <si>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</si>
  <si>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</si>
  <si>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</si>
  <si>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</si>
  <si>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</si>
  <si>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</si>
  <si>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</si>
  <si>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</si>
  <si>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</si>
  <si>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</si>
  <si>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</si>
  <si>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</si>
  <si>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</si>
  <si>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</si>
  <si>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</si>
  <si>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</si>
  <si>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</si>
  <si>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</si>
  <si>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</si>
  <si>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</si>
  <si>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</si>
  <si>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</si>
  <si>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</si>
  <si>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</si>
  <si>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</si>
  <si>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</si>
  <si>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</si>
  <si>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</si>
  <si>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</si>
  <si>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</si>
  <si>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</si>
  <si>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</si>
  <si>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</si>
  <si>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</si>
  <si>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</si>
  <si>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</si>
  <si>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</si>
  <si>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</si>
  <si>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</si>
  <si>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</si>
  <si>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</si>
  <si>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</si>
  <si>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</si>
  <si>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</si>
  <si>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</si>
  <si>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</si>
  <si>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</si>
  <si>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</si>
  <si>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</si>
  <si>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</si>
  <si>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</si>
  <si>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</si>
  <si>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</si>
  <si>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</si>
  <si>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</si>
  <si>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</si>
  <si>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</si>
  <si>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</si>
  <si>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</si>
  <si>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</si>
  <si>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</si>
  <si>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</si>
  <si>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</si>
  <si>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</si>
  <si>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</si>
  <si>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</si>
  <si>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</si>
  <si>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</si>
  <si>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</si>
  <si>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</si>
  <si>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</si>
  <si>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</si>
  <si>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</si>
  <si>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</si>
  <si>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</si>
  <si>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</si>
  <si>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</si>
  <si>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</si>
  <si>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</si>
  <si>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</si>
  <si>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</si>
  <si>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</si>
  <si>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</si>
  <si>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</si>
  <si>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</si>
  <si>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</si>
  <si>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</si>
  <si>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</si>
  <si>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</si>
  <si>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</si>
  <si>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</si>
  <si>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</si>
  <si>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</si>
  <si>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</si>
  <si>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</si>
  <si>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</si>
  <si>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</si>
  <si>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</si>
  <si>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</si>
  <si>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</si>
  <si>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</si>
  <si>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</si>
  <si>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</si>
  <si>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</si>
  <si>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</si>
  <si>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</si>
  <si>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</si>
  <si>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</si>
  <si>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</si>
  <si>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</si>
  <si>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</si>
  <si>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</si>
  <si>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</si>
  <si>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</si>
  <si>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</si>
  <si>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</si>
  <si>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</si>
  <si>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</si>
  <si>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</si>
  <si>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</si>
  <si>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</si>
  <si>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</si>
  <si>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</si>
  <si>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</si>
  <si>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</si>
  <si>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</si>
  <si>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</si>
  <si>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</si>
  <si>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</si>
  <si>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</si>
  <si>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</si>
  <si>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</si>
  <si>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</si>
  <si>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</si>
  <si>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</si>
  <si>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</si>
  <si>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</si>
  <si>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</si>
  <si>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</si>
  <si>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</si>
  <si>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</si>
  <si>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</si>
  <si>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</si>
  <si>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</si>
  <si>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</si>
  <si>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</si>
  <si>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</si>
  <si>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</si>
  <si>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</si>
  <si>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</si>
  <si>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</si>
  <si>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</si>
  <si>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</si>
  <si>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</si>
  <si>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</si>
  <si>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</si>
  <si>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</si>
  <si>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</si>
  <si>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</si>
  <si>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</si>
  <si>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</si>
  <si>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</si>
  <si>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</si>
  <si>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</si>
  <si>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</si>
  <si>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</si>
  <si>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</si>
  <si>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</si>
  <si>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</si>
  <si>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</si>
  <si>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</si>
  <si>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</si>
  <si>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</si>
  <si>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</si>
  <si>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</si>
  <si>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</si>
  <si>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</si>
  <si>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</si>
  <si>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</si>
  <si>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</si>
  <si>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</si>
  <si>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</si>
  <si>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</si>
  <si>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</si>
  <si>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</si>
  <si>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</si>
  <si>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</si>
  <si>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</si>
  <si>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</si>
  <si>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</si>
  <si>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</si>
  <si>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</si>
  <si>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</si>
  <si>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</si>
  <si>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</si>
  <si>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</si>
  <si>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</si>
  <si>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</si>
  <si>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</si>
  <si>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</si>
  <si>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</si>
  <si>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</si>
  <si>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</si>
  <si>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</si>
  <si>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</si>
  <si>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</si>
  <si>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</si>
  <si>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</si>
  <si>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</si>
  <si>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</si>
  <si>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</si>
  <si>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</si>
  <si>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</si>
  <si>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</si>
  <si>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</si>
  <si>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</si>
  <si>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</si>
  <si>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</si>
  <si>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</si>
  <si>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</si>
  <si>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</si>
  <si>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</si>
  <si>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</si>
  <si>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</si>
  <si>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</si>
  <si>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</si>
  <si>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</si>
  <si>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</si>
  <si>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</si>
  <si>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</si>
  <si>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</si>
  <si>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</si>
  <si>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</si>
  <si>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</si>
  <si>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</si>
  <si>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</si>
  <si>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</si>
  <si>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</si>
  <si>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</si>
  <si>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</si>
  <si>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</si>
  <si>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</si>
  <si>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</si>
  <si>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</si>
  <si>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</si>
  <si>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</si>
  <si>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</si>
  <si>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</si>
  <si>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</si>
  <si>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</si>
  <si>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</si>
  <si>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</si>
  <si>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</si>
  <si>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</si>
  <si>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</si>
  <si>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</si>
  <si>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</si>
  <si>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</si>
  <si>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</si>
  <si>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</si>
  <si>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</si>
  <si>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</si>
  <si>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</si>
  <si>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</si>
  <si>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</si>
  <si>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</si>
  <si>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</si>
  <si>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</si>
  <si>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</si>
  <si>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</si>
  <si>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</si>
  <si>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</si>
  <si>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</si>
  <si>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</si>
  <si>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</si>
  <si>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</si>
  <si>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</si>
  <si>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</si>
  <si>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</si>
  <si>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</si>
  <si>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</si>
  <si>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</si>
  <si>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</si>
  <si>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</si>
  <si>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</si>
  <si>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</si>
  <si>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</si>
  <si>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</si>
  <si>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</si>
  <si>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</si>
  <si>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</si>
  <si>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</si>
  <si>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</si>
  <si>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</si>
  <si>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</si>
  <si>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</si>
  <si>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</si>
  <si>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</si>
  <si>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</si>
  <si>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</si>
  <si>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</si>
  <si>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</si>
  <si>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</si>
  <si>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</si>
  <si>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</si>
  <si>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</si>
  <si>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</si>
  <si>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</si>
  <si>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</si>
  <si>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</si>
  <si>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</si>
  <si>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</si>
  <si>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</si>
  <si>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</si>
  <si>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</si>
  <si>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</si>
  <si>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</si>
  <si>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</si>
  <si>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</si>
  <si>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</si>
  <si>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</si>
  <si>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</si>
  <si>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</si>
  <si>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</si>
  <si>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</si>
  <si>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</si>
  <si>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</si>
  <si>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</si>
  <si>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</si>
  <si>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</si>
  <si>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</si>
  <si>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</si>
  <si>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</si>
  <si>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</si>
  <si>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</si>
  <si>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</si>
  <si>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</si>
  <si>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</si>
  <si>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</si>
  <si>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</si>
  <si>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</si>
  <si>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</si>
  <si>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</si>
  <si>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</si>
  <si>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</si>
  <si>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</si>
  <si>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</si>
  <si>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</si>
  <si>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</si>
  <si>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</si>
  <si>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</si>
  <si>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</si>
  <si>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</si>
  <si>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</si>
  <si>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</si>
  <si>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</si>
  <si>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</si>
  <si>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</si>
  <si>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</si>
  <si>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</si>
  <si>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</si>
  <si>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</si>
  <si>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</si>
  <si>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</si>
  <si>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</si>
  <si>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</si>
  <si>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</si>
  <si>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</si>
  <si>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</si>
  <si>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</si>
  <si>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</si>
  <si>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</si>
  <si>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</si>
  <si>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</si>
  <si>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</si>
  <si>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</si>
  <si>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</si>
  <si>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</si>
  <si>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</si>
  <si>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</si>
  <si>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</si>
  <si>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</si>
  <si>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</si>
  <si>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</si>
  <si>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</si>
  <si>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</si>
  <si>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</si>
  <si>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</si>
  <si>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</si>
  <si>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</si>
  <si>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</si>
  <si>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</si>
  <si>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</si>
  <si>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</si>
  <si>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</si>
  <si>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</si>
  <si>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</si>
  <si>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</si>
  <si>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</si>
  <si>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</si>
  <si>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</si>
  <si>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</si>
  <si>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</si>
  <si>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</si>
  <si>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</si>
  <si>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</si>
  <si>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</si>
  <si>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</si>
  <si>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</si>
  <si>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</si>
  <si>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</si>
  <si>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</si>
  <si>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</si>
  <si>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</si>
  <si>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</si>
  <si>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</si>
  <si>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</si>
  <si>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</si>
  <si>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</si>
  <si>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</si>
  <si>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</si>
  <si>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</si>
  <si>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</si>
  <si>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</si>
  <si>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</si>
  <si>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</si>
  <si>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</si>
  <si>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</si>
  <si>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</si>
  <si>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</si>
  <si>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</si>
  <si>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</si>
  <si>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</si>
  <si>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</si>
  <si>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</si>
  <si>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</si>
  <si>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</si>
  <si>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</si>
  <si>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</si>
  <si>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</si>
  <si>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</si>
  <si>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</si>
  <si>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</si>
  <si>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</si>
  <si>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</si>
  <si>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</si>
  <si>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</si>
  <si>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</si>
  <si>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</si>
  <si>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</si>
  <si>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</si>
  <si>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</si>
  <si>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</si>
  <si>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</si>
  <si>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</si>
  <si>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</si>
  <si>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</si>
  <si>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</si>
  <si>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</si>
  <si>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</si>
  <si>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</si>
  <si>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</si>
  <si>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</si>
  <si>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</si>
  <si>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</si>
  <si>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</si>
  <si>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</si>
  <si>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</si>
  <si>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</si>
  <si>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</si>
  <si>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</si>
  <si>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</si>
  <si>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</si>
  <si>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</si>
  <si>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</si>
  <si>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</si>
  <si>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</si>
  <si>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</si>
  <si>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</si>
  <si>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</si>
  <si>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</si>
  <si>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</si>
  <si>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</si>
  <si>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</si>
  <si>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</si>
  <si>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</si>
  <si>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</si>
  <si>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</si>
  <si>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</si>
  <si>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</si>
  <si>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</si>
  <si>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</si>
  <si>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</si>
  <si>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</si>
  <si>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</si>
  <si>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</si>
  <si>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</si>
  <si>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</si>
  <si>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</si>
  <si>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</si>
  <si>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</si>
  <si>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</si>
  <si>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</si>
  <si>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</si>
  <si>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</si>
  <si>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</si>
  <si>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</si>
  <si>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</si>
  <si>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</si>
  <si>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</si>
  <si>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</si>
  <si>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</si>
  <si>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</si>
  <si>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</si>
  <si>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</si>
  <si>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</si>
  <si>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</si>
  <si>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</si>
  <si>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</si>
  <si>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</si>
  <si>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</si>
  <si>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</si>
  <si>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</si>
  <si>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</si>
  <si>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</si>
  <si>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</si>
  <si>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</si>
  <si>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</si>
  <si>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</si>
  <si>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</si>
  <si>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</si>
  <si>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</si>
  <si>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</si>
  <si>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</si>
  <si>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</si>
  <si>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</si>
  <si>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</si>
  <si>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</si>
  <si>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</si>
  <si>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</si>
  <si>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</si>
  <si>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</si>
  <si>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</si>
  <si>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</si>
  <si>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</si>
  <si>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</si>
  <si>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</si>
  <si>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</si>
  <si>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</si>
  <si>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</si>
  <si>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</si>
  <si>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</si>
  <si>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</si>
  <si>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</si>
  <si>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</si>
  <si>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</si>
  <si>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</si>
  <si>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</si>
  <si>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</si>
  <si>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</si>
  <si>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</si>
  <si>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</si>
  <si>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</si>
  <si>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</si>
  <si>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</si>
  <si>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</si>
  <si>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</si>
  <si>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</si>
  <si>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</si>
  <si>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</si>
  <si>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</si>
  <si>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</si>
  <si>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</si>
  <si>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</si>
  <si>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</si>
  <si>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</si>
  <si>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</si>
  <si>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</si>
  <si>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</si>
  <si>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</si>
  <si>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</si>
  <si>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</si>
  <si>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</si>
  <si>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</si>
  <si>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</si>
  <si>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</si>
  <si>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</si>
  <si>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</si>
  <si>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</si>
  <si>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</si>
  <si>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</si>
  <si>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</si>
  <si>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</si>
  <si>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</si>
  <si>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</si>
  <si>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</si>
  <si>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</si>
  <si>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</si>
  <si>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</si>
  <si>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</si>
  <si>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</si>
  <si>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</si>
  <si>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</si>
  <si>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</si>
  <si>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</si>
  <si>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</si>
  <si>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</si>
  <si>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</si>
  <si>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</si>
  <si>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</si>
  <si>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</si>
  <si>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</si>
  <si>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</si>
  <si>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</si>
  <si>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</si>
  <si>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</si>
  <si>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</si>
  <si>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</si>
  <si>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</si>
  <si>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</si>
  <si>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</si>
  <si>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</si>
  <si>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</si>
  <si>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</si>
  <si>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</si>
  <si>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</si>
  <si>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</si>
  <si>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</si>
  <si>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</si>
  <si>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</si>
  <si>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</si>
  <si>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</si>
  <si>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</si>
  <si>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</si>
  <si>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</si>
  <si>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</si>
  <si>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</si>
  <si>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</si>
  <si>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</si>
  <si>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</si>
  <si>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</si>
  <si>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</si>
  <si>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</si>
  <si>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</si>
  <si>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</si>
  <si>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</si>
  <si>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</si>
  <si>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</si>
  <si>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</si>
  <si>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</si>
  <si>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</si>
  <si>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</si>
  <si>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</si>
  <si>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</si>
  <si>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</si>
  <si>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</si>
  <si>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</si>
  <si>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</si>
  <si>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</si>
  <si>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</si>
  <si>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</si>
  <si>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</si>
  <si>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</si>
  <si>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</si>
  <si>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</si>
  <si>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</si>
  <si>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</si>
  <si>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</si>
  <si>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</si>
  <si>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</si>
  <si>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</si>
  <si>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</si>
  <si>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</si>
  <si>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</si>
  <si>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</si>
  <si>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</si>
  <si>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</si>
  <si>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</si>
  <si>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</si>
  <si>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</si>
  <si>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</si>
  <si>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</si>
  <si>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</si>
  <si>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</si>
  <si>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</si>
  <si>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</si>
  <si>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</si>
  <si>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</si>
  <si>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</si>
  <si>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</si>
  <si>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</si>
  <si>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</si>
  <si>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</si>
  <si>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</si>
  <si>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</si>
  <si>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</si>
  <si>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</si>
  <si>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</si>
  <si>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</si>
  <si>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</si>
  <si>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</si>
  <si>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</si>
  <si>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</si>
  <si>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</si>
  <si>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</si>
  <si>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</si>
  <si>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</si>
  <si>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</si>
  <si>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</si>
  <si>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</si>
  <si>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</si>
  <si>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</si>
  <si>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</si>
  <si>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</si>
  <si>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</si>
  <si>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</si>
  <si>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</si>
  <si>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</si>
  <si>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</si>
  <si>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</si>
  <si>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</si>
  <si>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</si>
  <si>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</si>
  <si>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</si>
  <si>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</si>
  <si>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</si>
  <si>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</si>
  <si>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</si>
  <si>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</si>
  <si>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</si>
  <si>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</si>
  <si>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</si>
  <si>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</si>
  <si>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</si>
  <si>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</si>
  <si>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</si>
  <si>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</si>
  <si>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</si>
  <si>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</si>
  <si>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</si>
  <si>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</si>
  <si>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</si>
  <si>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</si>
  <si>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</si>
  <si>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</si>
  <si>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</si>
  <si>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</si>
  <si>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</si>
  <si>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</si>
  <si>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</si>
  <si>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</si>
  <si>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</si>
  <si>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</si>
  <si>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</si>
  <si>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</si>
  <si>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</si>
  <si>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</si>
  <si>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</si>
  <si>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</si>
  <si>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</si>
  <si>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</si>
  <si>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</si>
  <si>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</si>
  <si>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</si>
  <si>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</si>
  <si>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</si>
  <si>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</si>
  <si>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</si>
  <si>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</si>
  <si>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</si>
  <si>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</si>
  <si>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</si>
  <si>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</si>
  <si>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</si>
  <si>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</si>
  <si>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</si>
  <si>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</si>
  <si>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</si>
  <si>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</si>
  <si>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</si>
  <si>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</si>
  <si>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</si>
  <si>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</si>
  <si>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</si>
  <si>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</si>
  <si>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</si>
  <si>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</si>
  <si>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</si>
  <si>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</si>
  <si>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</si>
  <si>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</si>
  <si>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</si>
  <si>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</si>
  <si>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</si>
  <si>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</si>
  <si>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</si>
  <si>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</si>
  <si>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</si>
  <si>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</si>
  <si>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</si>
  <si>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</si>
  <si>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</si>
  <si>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</si>
  <si>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</si>
  <si>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</si>
  <si>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</si>
  <si>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</si>
  <si>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</si>
  <si>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</si>
  <si>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</si>
  <si>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</si>
  <si>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</si>
  <si>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</si>
  <si>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</si>
  <si>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</si>
  <si>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</si>
  <si>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</si>
  <si>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</si>
  <si>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</si>
  <si>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</si>
  <si>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</si>
  <si>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</si>
  <si>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</si>
  <si>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</si>
  <si>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</si>
  <si>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</si>
  <si>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</si>
  <si>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</si>
  <si>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</si>
  <si>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</si>
  <si>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</si>
  <si>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</si>
  <si>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</si>
  <si>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</si>
  <si>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</si>
  <si>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</si>
  <si>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</si>
  <si>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</si>
  <si>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</si>
  <si>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</si>
  <si>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</si>
  <si>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</si>
  <si>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</si>
  <si>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</si>
  <si>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</si>
  <si>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</si>
  <si>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</si>
  <si>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</si>
  <si>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</si>
  <si>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</si>
  <si>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</si>
  <si>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</si>
  <si>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</si>
  <si>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</si>
  <si>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</si>
  <si>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</si>
  <si>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</si>
  <si>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</si>
  <si>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</si>
  <si>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</si>
  <si>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</si>
  <si>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</si>
  <si>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</si>
  <si>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</si>
  <si>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</si>
  <si>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</si>
  <si>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</si>
  <si>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</si>
  <si>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</si>
  <si>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</si>
  <si>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</si>
  <si>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</si>
  <si>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</si>
  <si>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</si>
  <si>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</si>
  <si>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</si>
  <si>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</si>
  <si>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</si>
  <si>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</si>
  <si>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</si>
  <si>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</si>
  <si>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</si>
  <si>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</si>
  <si>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</si>
  <si>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</si>
  <si>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</si>
  <si>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</si>
  <si>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</si>
  <si>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</si>
  <si>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</si>
  <si>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</si>
  <si>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</si>
  <si>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</si>
  <si>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</si>
  <si>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</si>
  <si>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</si>
  <si>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</si>
  <si>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</si>
  <si>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</si>
  <si>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</si>
  <si>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</si>
  <si>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</si>
  <si>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</si>
  <si>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</si>
  <si>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</si>
  <si>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</si>
  <si>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</si>
  <si>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</si>
  <si>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</si>
  <si>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</si>
  <si>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</si>
  <si>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</si>
  <si>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</si>
  <si>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</si>
  <si>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</si>
  <si>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</si>
  <si>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</si>
  <si>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</si>
  <si>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</si>
  <si>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</si>
  <si>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</si>
  <si>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</si>
  <si>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</si>
  <si>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</si>
  <si>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</si>
  <si>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</si>
  <si>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</si>
  <si>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</si>
  <si>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</si>
  <si>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</si>
  <si>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</si>
  <si>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</si>
  <si>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</si>
  <si>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</si>
  <si>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</si>
  <si>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</si>
  <si>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</si>
  <si>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</si>
  <si>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</si>
  <si>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</si>
  <si>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</si>
  <si>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</si>
  <si>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</si>
  <si>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</si>
  <si>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</si>
  <si>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</si>
  <si>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</si>
  <si>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</si>
  <si>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</si>
  <si>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</si>
  <si>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</si>
  <si>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</si>
  <si>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</si>
  <si>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</si>
  <si>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</si>
  <si>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</si>
  <si>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</si>
  <si>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</si>
  <si>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</si>
  <si>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</si>
  <si>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</si>
  <si>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</si>
  <si>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</si>
  <si>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</si>
  <si>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</si>
  <si>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</si>
  <si>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</si>
  <si>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</si>
  <si>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</si>
  <si>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</si>
  <si>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</si>
  <si>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</si>
  <si>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</si>
  <si>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</si>
  <si>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</si>
  <si>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</si>
  <si>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</si>
  <si>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</si>
  <si>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</si>
  <si>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</si>
  <si>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</si>
  <si>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</si>
  <si>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</si>
  <si>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</si>
  <si>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</si>
  <si>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</si>
  <si>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</si>
  <si>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</si>
  <si>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</si>
  <si>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</si>
  <si>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</si>
  <si>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</si>
  <si>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</si>
  <si>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</si>
  <si>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</si>
  <si>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</si>
  <si>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</si>
  <si>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</si>
  <si>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</si>
  <si>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</si>
  <si>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</si>
  <si>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</si>
  <si>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</si>
  <si>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</si>
  <si>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</si>
  <si>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</si>
  <si>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</si>
  <si>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</si>
  <si>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</si>
  <si>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</si>
  <si>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</si>
  <si>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</si>
  <si>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</si>
  <si>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</si>
  <si>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</si>
  <si>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</si>
  <si>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</si>
  <si>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</si>
  <si>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</si>
  <si>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</si>
  <si>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</si>
  <si>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</si>
  <si>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</si>
  <si>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</si>
  <si>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</si>
  <si>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</si>
  <si>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</si>
  <si>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</si>
  <si>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</si>
  <si>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</si>
  <si>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</si>
  <si>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</si>
  <si>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</si>
  <si>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</si>
  <si>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</si>
  <si>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</si>
  <si>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</si>
  <si>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</si>
  <si>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</si>
  <si>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</si>
  <si>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</si>
  <si>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</si>
  <si>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</si>
  <si>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</si>
  <si>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</si>
  <si>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</si>
  <si>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</si>
  <si>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</si>
  <si>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</si>
  <si>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</si>
  <si>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</si>
  <si>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</si>
  <si>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</si>
  <si>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</si>
  <si>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</si>
  <si>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</si>
  <si>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</si>
  <si>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</si>
  <si>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</si>
  <si>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</si>
  <si>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</si>
  <si>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</si>
  <si>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</si>
  <si>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</si>
  <si>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</si>
  <si>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</si>
  <si>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</si>
  <si>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</si>
  <si>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</si>
  <si>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</si>
  <si>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</si>
  <si>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</si>
  <si>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</si>
  <si>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</si>
  <si>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</si>
  <si>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</si>
  <si>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</si>
  <si>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</si>
  <si>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</si>
  <si>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</si>
  <si>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</si>
  <si>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</si>
  <si>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</si>
  <si>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</si>
  <si>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</si>
  <si>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</si>
  <si>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</si>
  <si>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</si>
  <si>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</si>
  <si>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</si>
  <si>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</si>
  <si>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</si>
  <si>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</si>
  <si>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</si>
  <si>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</si>
  <si>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</si>
  <si>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</si>
  <si>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</si>
  <si>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</si>
  <si>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</si>
  <si>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</si>
  <si>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</si>
  <si>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</si>
  <si>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</si>
  <si>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</si>
  <si>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</si>
  <si>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</si>
  <si>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</si>
  <si>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</si>
  <si>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</si>
  <si>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</si>
  <si>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</si>
  <si>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</si>
  <si>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</si>
  <si>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</si>
  <si>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</si>
  <si>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</si>
  <si>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</si>
  <si>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</si>
  <si>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</si>
  <si>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</si>
  <si>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</si>
  <si>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</si>
  <si>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</si>
  <si>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</si>
  <si>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</si>
  <si>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</si>
  <si>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</si>
  <si>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</si>
  <si>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</si>
  <si>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</si>
  <si>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</si>
  <si>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</si>
  <si>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</si>
  <si>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</si>
  <si>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</si>
  <si>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</si>
  <si>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</si>
  <si>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</si>
  <si>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</si>
  <si>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</si>
  <si>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</si>
  <si>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</si>
  <si>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</si>
  <si>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</si>
  <si>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</si>
  <si>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</si>
  <si>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</si>
  <si>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</si>
  <si>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</si>
  <si>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</si>
  <si>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</si>
  <si>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</si>
  <si>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</si>
  <si>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</si>
  <si>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</si>
  <si>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</si>
  <si>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</si>
  <si>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</si>
  <si>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</si>
  <si>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</si>
  <si>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</si>
  <si>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</si>
  <si>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</si>
  <si>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</si>
  <si>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</si>
  <si>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</si>
  <si>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</si>
  <si>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</si>
  <si>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</si>
  <si>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</si>
  <si>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</si>
  <si>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</si>
  <si>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</si>
  <si>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</si>
  <si>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</si>
  <si>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</si>
  <si>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</si>
  <si>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</si>
  <si>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</si>
  <si>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</si>
  <si>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</si>
  <si>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</si>
  <si>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</si>
  <si>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</si>
  <si>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</si>
  <si>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</si>
  <si>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</si>
  <si>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</si>
  <si>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</si>
  <si>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</si>
  <si>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</si>
  <si>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</si>
  <si>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</si>
  <si>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</si>
  <si>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</si>
  <si>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</si>
  <si>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</si>
  <si>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</si>
  <si>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</si>
  <si>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</si>
  <si>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</si>
  <si>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</si>
  <si>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</si>
  <si>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</si>
  <si>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</si>
  <si>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</si>
  <si>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</si>
  <si>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</si>
  <si>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</si>
  <si>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</si>
  <si>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</si>
  <si>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</si>
  <si>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</si>
  <si>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</si>
  <si>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</si>
  <si>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</si>
  <si>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</si>
  <si>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</si>
  <si>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</si>
  <si>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</si>
  <si>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</si>
  <si>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</si>
  <si>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</si>
  <si>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</si>
  <si>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</si>
  <si>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</si>
  <si>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</si>
  <si>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</si>
  <si>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</si>
  <si>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</si>
  <si>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</si>
  <si>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</si>
  <si>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</si>
  <si>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</si>
  <si>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</si>
  <si>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</si>
  <si>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</si>
  <si>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</si>
  <si>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</si>
  <si>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</si>
  <si>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</si>
  <si>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</si>
  <si>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</si>
  <si>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</si>
  <si>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</si>
  <si>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</si>
  <si>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</si>
  <si>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</si>
  <si>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</si>
  <si>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</si>
  <si>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</si>
  <si>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</si>
  <si>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</si>
  <si>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</si>
  <si>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</si>
  <si>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</si>
  <si>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</si>
  <si>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</si>
  <si>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</si>
  <si>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</si>
  <si>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</si>
  <si>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</si>
  <si>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</si>
  <si>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</si>
  <si>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</si>
  <si>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</si>
  <si>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</si>
  <si>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</si>
  <si>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</si>
  <si>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</si>
  <si>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</si>
  <si>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</si>
  <si>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</si>
  <si>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</si>
  <si>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</si>
  <si>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</si>
  <si>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</si>
  <si>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</si>
  <si>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</si>
  <si>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</si>
  <si>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</si>
  <si>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</si>
  <si>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</si>
  <si>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</si>
  <si>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</si>
  <si>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</si>
  <si>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</si>
  <si>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</si>
  <si>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</si>
  <si>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</si>
  <si>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</si>
  <si>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</si>
  <si>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</si>
  <si>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</si>
  <si>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</si>
  <si>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</si>
  <si>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</si>
  <si>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</si>
  <si>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</si>
  <si>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</si>
  <si>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</si>
  <si>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</si>
  <si>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</si>
  <si>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</si>
  <si>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</si>
  <si>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</si>
  <si>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</si>
  <si>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</si>
  <si>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</si>
  <si>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</si>
  <si>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</si>
  <si>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</si>
  <si>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</si>
  <si>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</si>
  <si>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</si>
  <si>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</si>
  <si>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</si>
  <si>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</si>
  <si>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</si>
  <si>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</si>
  <si>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</si>
  <si>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</si>
  <si>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</si>
  <si>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</si>
  <si>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</si>
  <si>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</si>
  <si>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</si>
  <si>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</si>
  <si>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</si>
  <si>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</si>
  <si>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</si>
  <si>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</si>
  <si>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</si>
  <si>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</si>
  <si>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</si>
  <si>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</si>
  <si>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</si>
  <si>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</si>
  <si>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</si>
  <si>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</si>
  <si>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</si>
  <si>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</si>
  <si>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</si>
  <si>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</si>
  <si>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</si>
  <si>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</si>
  <si>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</si>
  <si>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</si>
  <si>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</si>
  <si>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</si>
  <si>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</si>
  <si>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</si>
  <si>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</si>
  <si>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</si>
  <si>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</si>
  <si>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</si>
  <si>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</si>
  <si>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</si>
  <si>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</si>
  <si>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</si>
  <si>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</si>
  <si>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</si>
  <si>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</si>
  <si>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</si>
  <si>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</si>
  <si>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</si>
  <si>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</si>
  <si>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</si>
  <si>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</si>
  <si>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</si>
  <si>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</si>
  <si>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</si>
  <si>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</si>
  <si>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</si>
  <si>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</si>
  <si>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</si>
  <si>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</si>
  <si>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</si>
  <si>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</si>
  <si>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</si>
  <si>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</si>
  <si>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</si>
  <si>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</si>
  <si>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</si>
  <si>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</si>
  <si>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</si>
  <si>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</si>
  <si>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</si>
  <si>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</si>
  <si>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</si>
  <si>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</si>
  <si>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</si>
  <si>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</si>
  <si>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</si>
  <si>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</si>
  <si>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</si>
  <si>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</si>
  <si>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</si>
  <si>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</si>
  <si>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</si>
  <si>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</si>
  <si>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</si>
  <si>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</si>
  <si>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</si>
  <si>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</si>
  <si>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</si>
  <si>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</si>
  <si>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</si>
  <si>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</si>
  <si>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</si>
  <si>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</si>
  <si>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</si>
  <si>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</si>
  <si>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</si>
  <si>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</si>
  <si>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</si>
  <si>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</si>
  <si>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</si>
  <si>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</si>
  <si>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</si>
  <si>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</si>
  <si>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</si>
  <si>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</si>
  <si>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</si>
  <si>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</si>
  <si>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</si>
  <si>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</si>
  <si>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</si>
  <si>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</si>
  <si>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</si>
  <si>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</si>
  <si>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</si>
  <si>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</si>
  <si>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</si>
  <si>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</si>
  <si>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</si>
  <si>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</si>
  <si>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</si>
  <si>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</si>
  <si>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</si>
  <si>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</si>
  <si>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</si>
  <si>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</si>
  <si>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</si>
  <si>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</si>
  <si>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</si>
  <si>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</si>
  <si>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</si>
  <si>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</si>
  <si>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</si>
  <si>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</si>
  <si>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</si>
  <si>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</si>
  <si>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</si>
  <si>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</si>
  <si>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</si>
  <si>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</si>
  <si>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</si>
  <si>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</si>
  <si>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</si>
  <si>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</si>
  <si>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</si>
  <si>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</si>
  <si>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</si>
  <si>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</si>
  <si>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</si>
  <si>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</si>
  <si>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</si>
  <si>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</si>
  <si>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</si>
  <si>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</si>
  <si>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</si>
  <si>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</si>
  <si>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</si>
  <si>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</si>
  <si>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</si>
  <si>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</si>
  <si>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</si>
  <si>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</si>
  <si>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</si>
  <si>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</si>
  <si>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</si>
  <si>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</si>
  <si>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</si>
  <si>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</si>
  <si>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</si>
  <si>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</si>
  <si>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</si>
  <si>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</si>
  <si>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</si>
  <si>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</si>
  <si>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</si>
  <si>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</si>
  <si>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</si>
  <si>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</si>
  <si>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</si>
  <si>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</si>
  <si>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</si>
  <si>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</si>
  <si>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</si>
  <si>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</si>
  <si>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</si>
  <si>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</si>
  <si>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</si>
  <si>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</si>
  <si>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</si>
  <si>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</si>
  <si>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</si>
  <si>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</si>
  <si>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</si>
  <si>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</si>
  <si>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</si>
  <si>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</si>
  <si>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</si>
  <si>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</si>
  <si>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</si>
  <si>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</si>
  <si>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</si>
  <si>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</si>
  <si>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</si>
  <si>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</si>
  <si>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</si>
  <si>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</si>
  <si>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</si>
  <si>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</si>
  <si>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</si>
  <si>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</si>
  <si>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</si>
  <si>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</si>
  <si>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</si>
  <si>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</si>
  <si>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</si>
  <si>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</si>
  <si>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</si>
  <si>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</si>
  <si>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</si>
  <si>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</si>
  <si>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</si>
  <si>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</si>
  <si>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</si>
  <si>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</si>
  <si>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</si>
  <si>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</si>
  <si>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</si>
  <si>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</si>
  <si>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</si>
  <si>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</si>
  <si>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</si>
  <si>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</si>
  <si>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</si>
  <si>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</si>
  <si>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</si>
  <si>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</si>
  <si>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</si>
  <si>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</si>
  <si>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</si>
  <si>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</si>
  <si>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</si>
  <si>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</si>
  <si>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</si>
  <si>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</si>
  <si>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</si>
  <si>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</si>
  <si>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</si>
  <si>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</si>
  <si>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</si>
  <si>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</si>
  <si>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</si>
  <si>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</si>
  <si>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</si>
  <si>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</si>
  <si>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</si>
  <si>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</si>
  <si>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</si>
  <si>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</si>
  <si>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</si>
  <si>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</si>
  <si>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</si>
  <si>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</si>
  <si>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</si>
  <si>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</si>
  <si>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</si>
  <si>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</si>
  <si>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</si>
  <si>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</si>
  <si>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</si>
  <si>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</si>
  <si>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</si>
  <si>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</si>
  <si>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</si>
  <si>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</si>
  <si>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</si>
  <si>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</si>
  <si>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</si>
  <si>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</si>
  <si>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</si>
  <si>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</si>
  <si>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</si>
  <si>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</si>
  <si>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</si>
  <si>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</si>
  <si>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</si>
  <si>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</si>
  <si>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</si>
  <si>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</si>
  <si>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</si>
  <si>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</si>
  <si>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</si>
  <si>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</si>
  <si>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</si>
  <si>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</si>
  <si>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</si>
  <si>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</si>
  <si>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</si>
  <si>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</si>
  <si>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</si>
  <si>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</si>
  <si>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</si>
  <si>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</si>
  <si>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</si>
  <si>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</si>
  <si>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</si>
  <si>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</si>
  <si>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</si>
  <si>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</si>
  <si>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</si>
  <si>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</si>
  <si>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</si>
  <si>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</si>
  <si>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</si>
  <si>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</si>
  <si>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</si>
  <si>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</si>
  <si>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</si>
  <si>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</si>
  <si>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</si>
  <si>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</si>
  <si>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</si>
  <si>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</si>
  <si>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</si>
  <si>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</si>
  <si>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</si>
  <si>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</si>
  <si>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</si>
  <si>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</si>
  <si>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</si>
  <si>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</si>
  <si>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</si>
  <si>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</si>
  <si>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</si>
  <si>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</si>
  <si>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</si>
  <si>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</si>
  <si>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</si>
  <si>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</si>
  <si>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</si>
  <si>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</si>
  <si>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</si>
  <si>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</si>
  <si>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</si>
  <si>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</si>
  <si>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</si>
  <si>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</si>
  <si>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</si>
  <si>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</si>
  <si>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</si>
  <si>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</si>
  <si>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</si>
  <si>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</si>
  <si>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</si>
  <si>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</si>
  <si>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</si>
  <si>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</si>
  <si>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</si>
  <si>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</si>
  <si>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</si>
  <si>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</si>
  <si>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</si>
  <si>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</si>
  <si>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</si>
  <si>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</si>
  <si>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</si>
  <si>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</si>
  <si>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</si>
  <si>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</si>
  <si>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</si>
  <si>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</si>
  <si>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</si>
  <si>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</si>
  <si>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</si>
  <si>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</si>
  <si>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</si>
  <si>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</si>
  <si>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</si>
  <si>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</si>
  <si>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</si>
  <si>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</si>
  <si>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</si>
  <si>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</si>
  <si>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</si>
  <si>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</si>
  <si>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</si>
  <si>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</si>
  <si>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</si>
  <si>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</si>
  <si>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</si>
  <si>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</si>
  <si>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</si>
  <si>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</si>
  <si>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</si>
  <si>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</si>
  <si>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</si>
  <si>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</si>
  <si>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</si>
  <si>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</si>
  <si>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</si>
  <si>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</si>
  <si>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</si>
  <si>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</si>
  <si>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</si>
  <si>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</si>
  <si>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</si>
  <si>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</si>
  <si>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</si>
  <si>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</si>
  <si>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</si>
  <si>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</si>
  <si>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</si>
  <si>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</si>
  <si>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</si>
  <si>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</si>
  <si>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</si>
  <si>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</si>
  <si>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</si>
  <si>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</si>
  <si>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</si>
  <si>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</si>
  <si>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</si>
  <si>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</si>
  <si>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</si>
  <si>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</si>
  <si>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</si>
  <si>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</si>
  <si>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</si>
  <si>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</si>
  <si>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</si>
  <si>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</si>
  <si>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</si>
  <si>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</si>
  <si>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</si>
  <si>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</si>
  <si>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</si>
  <si>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</si>
  <si>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</si>
  <si>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</si>
  <si>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</si>
  <si>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</si>
  <si>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</si>
  <si>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</si>
  <si>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</si>
  <si>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</si>
  <si>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</si>
  <si>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</si>
  <si>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</si>
  <si>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</si>
  <si>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</si>
  <si>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</si>
  <si>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</si>
  <si>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</si>
  <si>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</si>
  <si>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</si>
  <si>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</si>
  <si>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</si>
  <si>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</si>
  <si>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</si>
  <si>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</si>
  <si>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</si>
  <si>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</si>
  <si>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</si>
  <si>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</si>
  <si>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</si>
  <si>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</si>
  <si>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</si>
  <si>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</si>
  <si>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</si>
  <si>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</si>
  <si>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</si>
  <si>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</si>
  <si>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</si>
  <si>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</si>
  <si>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</si>
  <si>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</si>
  <si>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</si>
  <si>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</si>
  <si>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</si>
  <si>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</si>
  <si>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</si>
  <si>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</si>
  <si>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</si>
  <si>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</si>
  <si>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</si>
  <si>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</si>
  <si>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</si>
  <si>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</si>
  <si>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</si>
  <si>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</si>
  <si>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</si>
  <si>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</si>
  <si>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</si>
  <si>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</si>
  <si>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</si>
  <si>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</si>
  <si>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</si>
  <si>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</si>
  <si>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</si>
  <si>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</si>
  <si>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</si>
  <si>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</si>
  <si>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</si>
  <si>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</si>
  <si>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</si>
  <si>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</si>
  <si>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</si>
  <si>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</si>
  <si>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</si>
  <si>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</si>
  <si>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</si>
  <si>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</si>
  <si>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</si>
  <si>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</si>
  <si>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</si>
  <si>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</si>
  <si>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</si>
  <si>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</si>
  <si>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</si>
  <si>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</si>
  <si>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</si>
  <si>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</si>
  <si>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</si>
  <si>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</si>
  <si>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</si>
  <si>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</si>
  <si>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</si>
  <si>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</si>
  <si>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</si>
  <si>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</si>
  <si>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</si>
  <si>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</si>
  <si>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</si>
  <si>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</si>
  <si>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</si>
  <si>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</si>
  <si>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</si>
  <si>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</si>
  <si>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</si>
  <si>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</si>
  <si>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</si>
  <si>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</si>
  <si>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</si>
  <si>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</si>
  <si>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</si>
  <si>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</si>
  <si>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</si>
  <si>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</si>
  <si>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</si>
  <si>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</si>
  <si>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</si>
  <si>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</si>
  <si>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</si>
  <si>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</si>
  <si>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</si>
  <si>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</si>
  <si>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</si>
  <si>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</si>
  <si>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</si>
  <si>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</si>
  <si>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</si>
  <si>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</si>
  <si>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</si>
  <si>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</si>
  <si>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</si>
  <si>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</si>
  <si>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</si>
  <si>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</si>
  <si>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</si>
  <si>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</si>
  <si>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</si>
  <si>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</si>
  <si>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</si>
  <si>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</si>
  <si>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</si>
  <si>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</si>
  <si>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</si>
  <si>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</si>
  <si>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</si>
  <si>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</si>
  <si>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</si>
  <si>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</si>
  <si>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</si>
  <si>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</si>
  <si>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</si>
  <si>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</si>
  <si>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</si>
  <si>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</si>
  <si>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</si>
  <si>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</si>
  <si>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</si>
  <si>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</si>
  <si>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</si>
  <si>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</si>
  <si>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</si>
  <si>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</si>
  <si>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</si>
  <si>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</si>
  <si>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</si>
  <si>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</si>
  <si>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</si>
  <si>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</si>
  <si>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</si>
  <si>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</si>
  <si>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</si>
  <si>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</si>
  <si>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</si>
  <si>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</si>
  <si>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</si>
  <si>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</si>
  <si>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</si>
  <si>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</si>
  <si>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</si>
  <si>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</si>
  <si>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</si>
  <si>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</si>
  <si>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</si>
  <si>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</si>
  <si>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</si>
  <si>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</si>
  <si>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</si>
  <si>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</si>
  <si>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</si>
  <si>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</si>
  <si>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</si>
  <si>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</si>
  <si>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</si>
  <si>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</si>
  <si>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</si>
  <si>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</si>
  <si>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</si>
  <si>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</si>
  <si>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</si>
  <si>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</si>
  <si>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</si>
  <si>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</si>
  <si>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</si>
  <si>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</si>
  <si>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</si>
  <si>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</si>
  <si>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</si>
  <si>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</si>
  <si>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</si>
  <si>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</si>
  <si>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</si>
  <si>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</si>
  <si>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</si>
  <si>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</si>
  <si>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</si>
  <si>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</si>
  <si>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</si>
  <si>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</si>
  <si>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</si>
  <si>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</si>
  <si>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</si>
  <si>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</si>
  <si>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</si>
  <si>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</si>
  <si>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</si>
  <si>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</si>
  <si>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</si>
  <si>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</si>
  <si>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</si>
  <si>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</si>
  <si>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</si>
  <si>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</si>
  <si>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</si>
  <si>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</si>
  <si>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</si>
  <si>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</si>
  <si>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</si>
  <si>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</si>
  <si>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</si>
  <si>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</si>
  <si>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</si>
  <si>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</si>
  <si>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</si>
  <si>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</si>
  <si>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</si>
  <si>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</si>
  <si>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</si>
  <si>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</si>
  <si>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</si>
  <si>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</si>
  <si>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</si>
  <si>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</si>
  <si>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</si>
  <si>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</si>
  <si>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</si>
  <si>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</si>
  <si>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</si>
  <si>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</si>
  <si>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</si>
  <si>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</si>
  <si>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</si>
  <si>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</si>
  <si>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</si>
  <si>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</si>
  <si>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</si>
  <si>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</si>
  <si>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</si>
  <si>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</si>
  <si>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</si>
  <si>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</si>
  <si>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</si>
  <si>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</si>
  <si>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</si>
  <si>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</si>
  <si>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</si>
  <si>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</si>
  <si>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</si>
  <si>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</si>
  <si>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</si>
  <si>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</si>
  <si>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</si>
  <si>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</si>
  <si>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</si>
  <si>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</si>
  <si>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</si>
  <si>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</si>
  <si>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</si>
  <si>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</si>
  <si>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</si>
  <si>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</si>
  <si>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</si>
  <si>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</si>
  <si>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</si>
  <si>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</si>
  <si>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</si>
  <si>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</si>
  <si>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</si>
  <si>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</si>
  <si>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</si>
  <si>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</si>
  <si>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</si>
  <si>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</si>
  <si>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</si>
  <si>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</si>
  <si>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</si>
  <si>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</si>
  <si>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</si>
  <si>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</si>
  <si>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</si>
  <si>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</si>
  <si>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</si>
  <si>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</si>
  <si>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</si>
  <si>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</si>
  <si>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</si>
  <si>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</si>
  <si>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</si>
  <si>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</si>
  <si>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</si>
  <si>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</si>
  <si>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</si>
  <si>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</si>
  <si>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</si>
  <si>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</si>
  <si>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</si>
  <si>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</si>
  <si>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</si>
  <si>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</si>
  <si>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</si>
  <si>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</si>
  <si>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</si>
  <si>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</si>
  <si>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</si>
  <si>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</si>
  <si>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</si>
  <si>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</si>
  <si>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</si>
  <si>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</si>
  <si>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</si>
  <si>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</si>
  <si>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</si>
  <si>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</si>
  <si>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</si>
  <si>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</si>
  <si>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</si>
  <si>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</si>
  <si>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</si>
  <si>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</si>
  <si>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</si>
  <si>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</si>
  <si>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</si>
  <si>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</si>
  <si>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</si>
  <si>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</si>
  <si>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</si>
  <si>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</si>
  <si>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</si>
  <si>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</si>
  <si>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</si>
  <si>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</si>
  <si>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</si>
  <si>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</si>
  <si>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</si>
  <si>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</si>
  <si>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</si>
  <si>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</si>
  <si>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</si>
  <si>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</si>
  <si>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</si>
  <si>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</si>
  <si>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</si>
  <si>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</si>
  <si>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</si>
  <si>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</si>
  <si>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</si>
  <si>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</si>
  <si>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</si>
  <si>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</si>
  <si>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</si>
  <si>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</si>
  <si>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</si>
  <si>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</si>
  <si>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</si>
  <si>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</si>
  <si>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</si>
  <si>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</si>
  <si>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</si>
  <si>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</si>
  <si>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</si>
  <si>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</si>
  <si>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</si>
  <si>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</si>
  <si>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</si>
  <si>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</si>
  <si>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</si>
  <si>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</si>
  <si>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</si>
  <si>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</si>
  <si>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</si>
  <si>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</si>
  <si>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</si>
  <si>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</si>
  <si>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</si>
  <si>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</si>
  <si>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</si>
  <si>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</si>
  <si>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</si>
  <si>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</si>
  <si>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</si>
  <si>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</si>
  <si>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</si>
  <si>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</si>
  <si>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</si>
  <si>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</si>
  <si>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</si>
  <si>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</si>
  <si>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</si>
  <si>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</si>
  <si>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</si>
  <si>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</si>
  <si>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</si>
  <si>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</si>
  <si>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</si>
  <si>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</si>
  <si>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</si>
  <si>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</si>
  <si>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</si>
  <si>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</si>
  <si>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</si>
  <si>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</si>
  <si>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</si>
  <si>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</si>
  <si>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</si>
  <si>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</si>
  <si>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</si>
  <si>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</si>
  <si>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</si>
  <si>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</si>
  <si>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</si>
  <si>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</si>
  <si>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</si>
  <si>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</si>
  <si>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</si>
  <si>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</si>
  <si>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</si>
  <si>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</si>
  <si>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</si>
  <si>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</si>
  <si>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</si>
  <si>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</si>
  <si>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</si>
  <si>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</si>
  <si>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</si>
  <si>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</si>
  <si>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</si>
  <si>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</si>
  <si>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</si>
  <si>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</si>
  <si>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</si>
  <si>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</si>
  <si>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</si>
  <si>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</si>
  <si>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</si>
  <si>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</si>
  <si>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</si>
  <si>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</si>
  <si>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</si>
  <si>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</si>
  <si>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</si>
  <si>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</si>
  <si>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</si>
  <si>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</si>
  <si>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</si>
  <si>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</si>
  <si>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</si>
  <si>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</si>
  <si>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</si>
  <si>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</si>
  <si>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</si>
  <si>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</si>
  <si>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</si>
  <si>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</si>
  <si>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</si>
  <si>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</si>
  <si>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</si>
  <si>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</si>
  <si>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</si>
  <si>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</si>
  <si>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</si>
  <si>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</si>
  <si>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</si>
  <si>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</si>
  <si>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</si>
  <si>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</si>
  <si>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</si>
  <si>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</si>
  <si>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</si>
  <si>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</si>
  <si>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</si>
  <si>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</si>
  <si>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</si>
  <si>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</si>
  <si>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</si>
  <si>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</si>
  <si>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</si>
  <si>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</si>
  <si>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</si>
  <si>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</si>
  <si>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</si>
  <si>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</si>
  <si>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</si>
  <si>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</si>
  <si>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</si>
  <si>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</si>
  <si>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</si>
  <si>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</si>
  <si>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</si>
  <si>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</si>
  <si>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</si>
  <si>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</si>
  <si>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</si>
  <si>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</si>
  <si>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</si>
  <si>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</si>
  <si>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</si>
  <si>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</si>
  <si>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</si>
  <si>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</si>
  <si>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</si>
  <si>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</si>
  <si>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</si>
  <si>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</si>
  <si>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</si>
  <si>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</si>
  <si>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</si>
  <si>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</si>
  <si>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</si>
  <si>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</si>
  <si>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</si>
  <si>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</si>
  <si>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</si>
  <si>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</si>
  <si>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</si>
  <si>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</si>
  <si>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</si>
  <si>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</si>
  <si>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</si>
  <si>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</si>
  <si>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</si>
  <si>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</si>
  <si>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</si>
  <si>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</si>
  <si>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</si>
  <si>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</si>
  <si>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</si>
  <si>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</si>
  <si>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</si>
  <si>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</si>
  <si>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</si>
  <si>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</si>
  <si>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</si>
  <si>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</si>
  <si>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</si>
  <si>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</si>
  <si>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</si>
  <si>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</si>
  <si>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</si>
  <si>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</si>
  <si>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</si>
  <si>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</si>
  <si>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</si>
  <si>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</si>
  <si>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</si>
  <si>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</si>
  <si>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</si>
  <si>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</si>
  <si>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</si>
  <si>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</si>
  <si>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</si>
  <si>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</si>
  <si>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</si>
  <si>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</si>
  <si>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</si>
  <si>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</si>
  <si>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</si>
  <si>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</si>
  <si>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</si>
  <si>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</si>
  <si>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</si>
  <si>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</si>
  <si>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</si>
  <si>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</si>
  <si>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</si>
  <si>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</si>
  <si>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</si>
  <si>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</si>
  <si>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</si>
  <si>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</si>
  <si>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</si>
  <si>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</si>
  <si>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</si>
  <si>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</si>
  <si>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</si>
  <si>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</si>
  <si>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</si>
  <si>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</si>
  <si>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</si>
  <si>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</si>
  <si>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</si>
  <si>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</si>
  <si>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</si>
  <si>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</si>
  <si>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</si>
  <si>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</si>
  <si>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</si>
  <si>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</si>
  <si>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</si>
  <si>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</si>
  <si>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</si>
  <si>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</si>
  <si>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</si>
  <si>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</si>
  <si>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</si>
  <si>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</si>
  <si>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</si>
  <si>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</si>
  <si>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</si>
  <si>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</si>
  <si>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</si>
  <si>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</si>
  <si>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</si>
  <si>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</si>
  <si>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</si>
  <si>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</si>
  <si>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</si>
  <si>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</si>
  <si>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</si>
  <si>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</si>
  <si>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</si>
  <si>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</si>
  <si>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</si>
  <si>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</si>
  <si>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</si>
  <si>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</si>
  <si>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</si>
  <si>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</si>
  <si>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</si>
  <si>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</si>
  <si>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</si>
  <si>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</si>
  <si>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</si>
  <si>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</si>
  <si>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</si>
  <si>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</si>
  <si>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</si>
  <si>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</si>
  <si>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</si>
  <si>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</si>
  <si>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</si>
  <si>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</si>
  <si>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</si>
  <si>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</si>
  <si>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</si>
  <si>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</si>
  <si>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</si>
  <si>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</si>
  <si>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</si>
  <si>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</si>
  <si>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</si>
  <si>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</si>
  <si>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</si>
  <si>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</si>
  <si>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</si>
  <si>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</si>
  <si>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</si>
  <si>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</si>
  <si>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</si>
  <si>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</si>
  <si>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</si>
  <si>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</si>
  <si>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</si>
  <si>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</si>
  <si>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</si>
  <si>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</si>
  <si>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</si>
  <si>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</si>
  <si>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</si>
  <si>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</si>
  <si>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</si>
  <si>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</si>
  <si>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</si>
  <si>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</si>
  <si>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</si>
  <si>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</si>
  <si>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</si>
  <si>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</si>
  <si>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</si>
  <si>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</si>
  <si>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</si>
  <si>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</si>
  <si>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</si>
  <si>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</si>
  <si>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</si>
  <si>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</si>
  <si>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</si>
  <si>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</si>
  <si>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</si>
  <si>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</si>
  <si>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</si>
  <si>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</si>
  <si>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</si>
  <si>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</si>
  <si>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</si>
  <si>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</si>
  <si>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</si>
  <si>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</si>
  <si>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</si>
  <si>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</si>
  <si>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</si>
  <si>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</si>
  <si>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</si>
  <si>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</si>
  <si>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</si>
  <si>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</si>
  <si>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</si>
  <si>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</si>
  <si>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</si>
  <si>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</si>
  <si>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</si>
  <si>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</si>
  <si>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</si>
  <si>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</si>
  <si>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</si>
  <si>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</si>
  <si>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</si>
  <si>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</si>
  <si>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</si>
  <si>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</si>
  <si>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</si>
  <si>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</si>
  <si>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</si>
  <si>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</si>
  <si>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</si>
  <si>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</si>
  <si>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</si>
  <si>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</si>
  <si>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</si>
  <si>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</si>
  <si>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</si>
  <si>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</si>
  <si>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</si>
  <si>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</si>
  <si>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</si>
  <si>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</si>
  <si>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</si>
  <si>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</si>
  <si>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</si>
  <si>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</si>
  <si>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</si>
  <si>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</si>
  <si>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</si>
  <si>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</si>
  <si>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</si>
  <si>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</si>
  <si>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</si>
  <si>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</si>
  <si>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</si>
  <si>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</si>
  <si>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</si>
  <si>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</si>
  <si>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</si>
  <si>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</si>
  <si>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</si>
  <si>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</si>
  <si>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</si>
  <si>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</si>
  <si>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</si>
  <si>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</si>
  <si>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</si>
  <si>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</si>
  <si>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</si>
  <si>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</si>
  <si>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</si>
  <si>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</si>
  <si>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</si>
  <si>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</si>
  <si>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</si>
  <si>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</si>
  <si>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</si>
  <si>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</si>
  <si>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</si>
  <si>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</si>
  <si>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</si>
  <si>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</si>
  <si>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</si>
  <si>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</si>
  <si>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</si>
  <si>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</si>
  <si>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</si>
  <si>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</si>
  <si>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</si>
  <si>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</si>
  <si>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</si>
  <si>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</si>
  <si>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</si>
  <si>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</si>
  <si>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</si>
  <si>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</si>
  <si>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</si>
  <si>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</si>
  <si>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</si>
  <si>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</si>
  <si>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</si>
  <si>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</si>
  <si>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</si>
  <si>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</si>
  <si>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</si>
  <si>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</si>
  <si>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</si>
  <si>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</si>
  <si>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</si>
  <si>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</si>
  <si>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</si>
  <si>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</si>
  <si>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</si>
  <si>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</si>
  <si>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</si>
  <si>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</si>
  <si>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</si>
  <si>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</si>
  <si>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</si>
  <si>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</si>
  <si>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</si>
  <si>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</si>
  <si>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</si>
  <si>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</si>
  <si>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</si>
  <si>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</si>
  <si>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</si>
  <si>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</si>
  <si>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</si>
  <si>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</si>
  <si>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</si>
  <si>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</si>
  <si>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</si>
  <si>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</si>
  <si>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</si>
  <si>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</si>
  <si>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</si>
  <si>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</si>
  <si>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</si>
  <si>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</si>
  <si>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</si>
  <si>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</si>
  <si>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</si>
  <si>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</si>
  <si>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</si>
  <si>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</si>
  <si>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</si>
  <si>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</si>
  <si>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</si>
  <si>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</si>
  <si>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</si>
  <si>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</si>
  <si>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</si>
  <si>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</si>
  <si>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</si>
  <si>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</si>
  <si>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</si>
  <si>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</si>
  <si>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</si>
  <si>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</si>
  <si>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</si>
  <si>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</si>
  <si>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</si>
  <si>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</si>
  <si>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</si>
  <si>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</si>
  <si>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</si>
  <si>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</si>
  <si>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</si>
  <si>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</si>
  <si>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</si>
  <si>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</si>
  <si>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</si>
  <si>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</si>
  <si>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</si>
  <si>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</si>
  <si>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</si>
  <si>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</si>
  <si>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</si>
  <si>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</si>
  <si>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</si>
  <si>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</si>
  <si>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</si>
  <si>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</si>
  <si>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</si>
  <si>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</si>
  <si>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</si>
  <si>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</si>
  <si>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</si>
  <si>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</si>
  <si>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</si>
  <si>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</si>
  <si>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</si>
  <si>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</si>
  <si>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</si>
  <si>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</si>
  <si>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</si>
  <si>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</si>
  <si>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</si>
  <si>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</si>
  <si>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</si>
  <si>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</si>
  <si>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</si>
  <si>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</si>
  <si>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</si>
  <si>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</si>
  <si>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</si>
  <si>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</si>
  <si>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</si>
  <si>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</si>
  <si>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</si>
  <si>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</si>
  <si>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</si>
  <si>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</si>
  <si>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</si>
  <si>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</si>
  <si>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</si>
  <si>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</si>
  <si>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</si>
  <si>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</si>
  <si>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</si>
  <si>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</si>
  <si>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</si>
  <si>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</si>
  <si>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</si>
  <si>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</si>
  <si>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</si>
  <si>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</si>
  <si>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</si>
  <si>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</si>
  <si>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</si>
  <si>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</si>
  <si>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</si>
  <si>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</si>
  <si>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</si>
  <si>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</si>
  <si>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</si>
  <si>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</si>
  <si>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</si>
  <si>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</si>
  <si>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</si>
  <si>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</si>
  <si>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</si>
  <si>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</si>
  <si>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</si>
  <si>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</si>
  <si>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</si>
  <si>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</si>
  <si>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</si>
  <si>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</si>
  <si>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</si>
  <si>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</si>
  <si>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</si>
  <si>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</si>
  <si>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</si>
  <si>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</si>
  <si>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</si>
  <si>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</si>
  <si>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</si>
  <si>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</si>
  <si>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</si>
  <si>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</si>
  <si>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</si>
  <si>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</si>
  <si>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</si>
  <si>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</si>
  <si>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</si>
  <si>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</si>
  <si>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</si>
  <si>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</si>
  <si>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</si>
  <si>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</si>
  <si>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</si>
  <si>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</si>
  <si>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</si>
  <si>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</si>
  <si>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</si>
  <si>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</si>
  <si>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</si>
  <si>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</si>
  <si>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</si>
  <si>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</si>
  <si>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</si>
  <si>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</si>
  <si>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</si>
  <si>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</si>
  <si>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</si>
  <si>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</si>
  <si>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</si>
  <si>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</si>
  <si>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</si>
  <si>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</si>
  <si>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</si>
  <si>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</si>
  <si>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</si>
  <si>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</si>
  <si>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</si>
  <si>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</si>
  <si>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</si>
  <si>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</si>
  <si>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</si>
  <si>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</si>
  <si>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</si>
  <si>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</si>
  <si>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</si>
  <si>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</si>
  <si>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</si>
  <si>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</si>
  <si>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</si>
  <si>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</si>
  <si>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</si>
  <si>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</si>
  <si>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</si>
  <si>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</si>
  <si>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</si>
  <si>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</si>
  <si>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</si>
  <si>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</si>
  <si>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</si>
  <si>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</si>
  <si>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</si>
  <si>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</si>
  <si>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</si>
  <si>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</si>
  <si>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</si>
  <si>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</si>
  <si>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</si>
  <si>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</si>
  <si>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</si>
  <si>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</si>
  <si>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</si>
  <si>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</si>
  <si>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</si>
  <si>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</si>
  <si>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</si>
  <si>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</si>
  <si>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</si>
  <si>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</si>
  <si>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</si>
  <si>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</si>
  <si>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</si>
  <si>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</si>
  <si>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</si>
  <si>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</si>
  <si>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</si>
  <si>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</si>
  <si>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</si>
  <si>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</si>
  <si>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</si>
  <si>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</si>
  <si>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</si>
  <si>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</si>
  <si>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</si>
  <si>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</si>
  <si>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</si>
  <si>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</si>
  <si>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</si>
  <si>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</si>
  <si>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</si>
  <si>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</si>
  <si>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</si>
  <si>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</si>
  <si>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</si>
  <si>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</si>
  <si>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</si>
  <si>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</si>
  <si>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</si>
  <si>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</si>
  <si>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</si>
  <si>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</si>
  <si>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</si>
  <si>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</si>
  <si>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</si>
  <si>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</si>
  <si>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</si>
  <si>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</si>
  <si>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</si>
  <si>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</si>
  <si>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</si>
  <si>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</si>
  <si>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</si>
  <si>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</si>
  <si>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</si>
  <si>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</si>
  <si>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</si>
  <si>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</si>
  <si>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</si>
  <si>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</si>
  <si>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</si>
  <si>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</si>
  <si>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</si>
  <si>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</si>
  <si>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</si>
  <si>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</si>
  <si>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</si>
  <si>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</si>
  <si>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</si>
  <si>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</si>
  <si>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</si>
  <si>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</si>
  <si>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</si>
  <si>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</si>
  <si>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</si>
  <si>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</si>
  <si>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</si>
  <si>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</si>
  <si>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</si>
  <si>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</si>
  <si>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</si>
  <si>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</si>
  <si>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</si>
  <si>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</si>
  <si>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</si>
  <si>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</si>
  <si>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</si>
  <si>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</si>
  <si>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</si>
  <si>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</si>
  <si>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</si>
  <si>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</si>
  <si>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</si>
  <si>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</si>
  <si>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</si>
  <si>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</si>
  <si>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</si>
  <si>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</si>
  <si>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</si>
  <si>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</si>
  <si>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</si>
  <si>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</si>
  <si>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</si>
  <si>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</si>
  <si>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</si>
  <si>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</si>
  <si>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</si>
  <si>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</si>
  <si>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</si>
  <si>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</si>
  <si>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</si>
  <si>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</si>
  <si>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</si>
  <si>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</si>
  <si>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</si>
  <si>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</si>
  <si>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</si>
  <si>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</si>
  <si>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</si>
  <si>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</si>
  <si>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</si>
  <si>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</si>
  <si>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</si>
  <si>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</si>
  <si>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</si>
  <si>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</si>
  <si>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</si>
  <si>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</si>
  <si>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</si>
  <si>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</si>
  <si>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</si>
  <si>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</si>
  <si>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</si>
  <si>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</si>
  <si>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</si>
  <si>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</si>
  <si>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</si>
  <si>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</si>
  <si>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</si>
  <si>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</si>
  <si>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</si>
  <si>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</si>
  <si>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</si>
  <si>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</si>
  <si>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</si>
  <si>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</si>
  <si>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</si>
  <si>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</si>
  <si>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</si>
  <si>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</si>
  <si>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</si>
  <si>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</si>
  <si>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</si>
  <si>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</si>
  <si>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</si>
  <si>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</si>
  <si>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</si>
  <si>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</si>
  <si>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</si>
  <si>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</si>
  <si>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</si>
  <si>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</si>
  <si>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</si>
  <si>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</si>
  <si>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</si>
  <si>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</si>
  <si>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</si>
  <si>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</si>
  <si>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</si>
  <si>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</si>
  <si>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</si>
  <si>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</si>
  <si>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</si>
  <si>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</si>
  <si>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</si>
  <si>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</si>
  <si>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</si>
  <si>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</si>
  <si>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</si>
  <si>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</si>
  <si>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</si>
  <si>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</si>
  <si>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</si>
  <si>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</si>
  <si>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</si>
  <si>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</si>
  <si>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</si>
  <si>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</si>
  <si>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</si>
  <si>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</si>
  <si>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</si>
  <si>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</si>
  <si>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</si>
  <si>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</si>
  <si>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</si>
  <si>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</si>
  <si>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</si>
  <si>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</si>
  <si>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</si>
  <si>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</si>
  <si>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</si>
  <si>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</si>
  <si>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</si>
  <si>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</si>
  <si>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</si>
  <si>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</si>
  <si>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</si>
  <si>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</si>
  <si>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</si>
  <si>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</si>
  <si>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</si>
  <si>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</si>
  <si>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</si>
  <si>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</si>
  <si>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</si>
  <si>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</si>
  <si>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</si>
  <si>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</si>
  <si>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</si>
  <si>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</si>
  <si>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</si>
  <si>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</si>
  <si>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</si>
  <si>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</si>
  <si>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</si>
  <si>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</si>
  <si>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</si>
  <si>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</si>
  <si>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</si>
  <si>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</si>
  <si>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</si>
  <si>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</si>
  <si>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</si>
  <si>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</si>
  <si>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</si>
  <si>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</si>
  <si>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</si>
  <si>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</si>
  <si>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</si>
  <si>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</si>
  <si>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</si>
  <si>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</si>
  <si>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</si>
  <si>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</si>
  <si>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</si>
  <si>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</si>
  <si>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</si>
  <si>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</si>
  <si>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</si>
  <si>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</si>
  <si>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</si>
  <si>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</si>
  <si>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</si>
  <si>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</si>
  <si>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</si>
  <si>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</si>
  <si>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</si>
  <si>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</si>
  <si>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</si>
  <si>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</si>
  <si>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</si>
  <si>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</si>
  <si>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</si>
  <si>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</si>
  <si>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</si>
  <si>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</si>
  <si>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</si>
  <si>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</si>
  <si>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</si>
  <si>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</si>
  <si>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</si>
  <si>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</si>
  <si>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</si>
  <si>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</si>
  <si>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</si>
  <si>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</si>
  <si>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</si>
  <si>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</si>
  <si>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</si>
  <si>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</si>
  <si>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</si>
  <si>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</si>
  <si>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</si>
  <si>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</si>
  <si>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</si>
  <si>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</si>
  <si>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</si>
  <si>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</si>
  <si>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</si>
  <si>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</si>
  <si>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</si>
  <si>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</si>
  <si>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</si>
  <si>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</si>
  <si>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</si>
  <si>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</si>
  <si>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</si>
  <si>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</si>
  <si>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</si>
  <si>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</si>
  <si>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</si>
  <si>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</si>
  <si>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</si>
  <si>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</si>
  <si>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</si>
  <si>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</si>
  <si>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</si>
  <si>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</si>
  <si>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</si>
  <si>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</si>
  <si>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</si>
  <si>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</si>
  <si>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</si>
  <si>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</si>
  <si>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</si>
  <si>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</si>
  <si>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</si>
  <si>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</si>
  <si>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</si>
  <si>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</si>
  <si>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</si>
  <si>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</si>
  <si>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</si>
  <si>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</si>
  <si>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</si>
  <si>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</si>
  <si>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</si>
  <si>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</si>
  <si>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</si>
  <si>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</si>
  <si>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</si>
  <si>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</si>
  <si>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</si>
  <si>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</si>
  <si>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</si>
  <si>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</si>
  <si>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</si>
  <si>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</si>
  <si>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</si>
  <si>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</si>
  <si>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</si>
  <si>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</si>
  <si>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</si>
  <si>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</si>
  <si>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</si>
  <si>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</si>
  <si>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</si>
  <si>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</si>
  <si>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</si>
  <si>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</si>
  <si>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</si>
  <si>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</si>
  <si>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</si>
  <si>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</si>
  <si>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</si>
  <si>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</si>
  <si>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</si>
  <si>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</si>
  <si>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</si>
  <si>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</si>
  <si>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</si>
  <si>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</si>
  <si>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</si>
  <si>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</si>
  <si>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</si>
  <si>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</si>
  <si>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</si>
  <si>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</si>
  <si>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</si>
  <si>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</si>
  <si>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</si>
  <si>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</si>
  <si>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</si>
  <si>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</si>
  <si>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</si>
  <si>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</si>
  <si>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</si>
  <si>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</si>
  <si>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</si>
  <si>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</si>
  <si>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</si>
  <si>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</si>
  <si>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</si>
  <si>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</si>
  <si>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</si>
  <si>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</si>
  <si>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</si>
  <si>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</si>
  <si>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</si>
  <si>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</si>
  <si>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</si>
  <si>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</si>
  <si>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</si>
  <si>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</si>
  <si>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</si>
  <si>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</si>
  <si>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</si>
  <si>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</si>
  <si>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</si>
  <si>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</si>
  <si>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</si>
  <si>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</si>
  <si>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</si>
  <si>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</si>
  <si>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</si>
  <si>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</si>
  <si>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</si>
  <si>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</si>
  <si>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</si>
  <si>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</si>
  <si>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</si>
  <si>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</si>
  <si>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</si>
  <si>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</si>
  <si>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</si>
  <si>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</si>
  <si>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</si>
  <si>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</si>
  <si>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</si>
  <si>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</si>
  <si>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</si>
  <si>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</si>
  <si>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</si>
  <si>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</si>
  <si>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</si>
  <si>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</si>
  <si>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</si>
  <si>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</si>
  <si>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</si>
  <si>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</si>
  <si>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</si>
  <si>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</si>
  <si>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</si>
  <si>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</si>
  <si>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</si>
  <si>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</si>
  <si>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</si>
  <si>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</si>
  <si>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</si>
  <si>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</si>
  <si>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</si>
  <si>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</si>
  <si>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</si>
  <si>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</si>
  <si>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</si>
  <si>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</si>
  <si>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</si>
  <si>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</si>
  <si>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</si>
  <si>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</si>
  <si>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</si>
  <si>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</si>
  <si>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</si>
  <si>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</si>
  <si>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</si>
  <si>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</si>
  <si>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</si>
  <si>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</si>
  <si>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</si>
  <si>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</si>
  <si>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</si>
  <si>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</si>
  <si>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</si>
  <si>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</si>
  <si>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</si>
  <si>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</si>
  <si>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</si>
  <si>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</si>
  <si>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</si>
  <si>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</si>
  <si>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</si>
  <si>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</si>
  <si>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</si>
  <si>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</si>
  <si>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</si>
  <si>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</si>
  <si>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</si>
  <si>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</si>
  <si>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</si>
  <si>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</si>
  <si>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</si>
  <si>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</si>
  <si>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</si>
  <si>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</si>
  <si>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</si>
  <si>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</si>
  <si>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</si>
  <si>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</si>
  <si>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</si>
  <si>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</si>
  <si>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</si>
  <si>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</si>
  <si>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</si>
  <si>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</si>
  <si>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</si>
  <si>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</si>
  <si>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</si>
  <si>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</si>
  <si>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</si>
  <si>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</si>
  <si>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</si>
  <si>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</si>
  <si>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</si>
  <si>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</si>
  <si>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</si>
  <si>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</si>
  <si>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</si>
  <si>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</si>
  <si>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</si>
  <si>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</si>
  <si>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</si>
  <si>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</si>
  <si>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</si>
  <si>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</si>
  <si>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</si>
  <si>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</si>
  <si>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</si>
  <si>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</si>
  <si>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</si>
  <si>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</si>
  <si>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</si>
  <si>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</si>
  <si>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</si>
  <si>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</si>
  <si>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</si>
  <si>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</si>
  <si>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</si>
  <si>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</si>
  <si>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</si>
  <si>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</si>
  <si>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</si>
  <si>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</si>
  <si>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</si>
  <si>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</si>
  <si>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</si>
  <si>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</si>
  <si>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</si>
  <si>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</si>
  <si>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</si>
  <si>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</si>
  <si>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</si>
  <si>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</si>
  <si>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</si>
  <si>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</si>
  <si>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</si>
  <si>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</si>
  <si>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</si>
  <si>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</si>
  <si>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</si>
  <si>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</si>
  <si>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</si>
  <si>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</si>
  <si>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</si>
  <si>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</si>
  <si>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</si>
  <si>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</si>
  <si>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</si>
  <si>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</si>
  <si>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</si>
  <si>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</si>
  <si>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</si>
  <si>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</si>
  <si>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</si>
  <si>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</si>
  <si>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</si>
  <si>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</si>
  <si>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</si>
  <si>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</si>
  <si>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</si>
  <si>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</si>
  <si>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</si>
  <si>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</si>
  <si>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</si>
  <si>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</si>
  <si>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</si>
  <si>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</si>
  <si>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</si>
  <si>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</si>
  <si>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</si>
  <si>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</si>
  <si>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</si>
  <si>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</si>
  <si>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</si>
  <si>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</si>
  <si>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</si>
  <si>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</si>
  <si>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</si>
  <si>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</si>
  <si>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</si>
  <si>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</si>
  <si>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</si>
  <si>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</si>
  <si>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</si>
  <si>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</si>
  <si>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</si>
  <si>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</si>
  <si>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</si>
  <si>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</si>
  <si>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</si>
  <si>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</si>
  <si>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</si>
  <si>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</si>
  <si>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</si>
  <si>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</si>
  <si>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</si>
  <si>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</si>
  <si>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</si>
  <si>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</si>
  <si>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</si>
  <si>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</si>
  <si>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</si>
  <si>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</si>
  <si>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</si>
  <si>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</si>
  <si>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</si>
  <si>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</si>
  <si>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</si>
  <si>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</si>
  <si>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</si>
  <si>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</si>
  <si>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</si>
  <si>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</si>
  <si>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</si>
  <si>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</si>
  <si>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</si>
  <si>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</si>
  <si>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</si>
  <si>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</si>
  <si>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</si>
  <si>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</si>
  <si>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</si>
  <si>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</si>
  <si>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</si>
  <si>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</si>
  <si>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</si>
  <si>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</si>
  <si>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</si>
  <si>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</si>
  <si>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</si>
  <si>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</si>
  <si>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</si>
  <si>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</si>
  <si>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</si>
  <si>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</si>
  <si>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</si>
  <si>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</si>
  <si>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</si>
  <si>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</si>
  <si>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</si>
  <si>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</si>
  <si>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</si>
  <si>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</si>
  <si>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</si>
  <si>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</si>
  <si>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</si>
  <si>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</si>
  <si>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</si>
  <si>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</si>
  <si>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</si>
  <si>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</si>
  <si>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</si>
  <si>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</si>
  <si>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</si>
  <si>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</si>
  <si>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</si>
  <si>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</si>
  <si>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</si>
  <si>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</si>
  <si>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</si>
  <si>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</si>
  <si>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</si>
  <si>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</si>
  <si>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</si>
  <si>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</si>
  <si>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</si>
  <si>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</si>
  <si>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</si>
  <si>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</si>
  <si>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</si>
  <si>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</si>
  <si>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</si>
  <si>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</si>
  <si>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</si>
  <si>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</si>
  <si>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</si>
  <si>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</si>
  <si>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</si>
  <si>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</si>
  <si>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</si>
  <si>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</si>
  <si>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</si>
  <si>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</si>
  <si>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</si>
  <si>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</si>
  <si>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</si>
  <si>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</si>
  <si>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</si>
  <si>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</si>
  <si>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</si>
  <si>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</si>
  <si>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</si>
  <si>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</si>
  <si>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</si>
  <si>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</si>
  <si>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</si>
  <si>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</si>
  <si>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</si>
  <si>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</si>
  <si>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</si>
  <si>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</si>
  <si>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</si>
  <si>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</si>
  <si>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</si>
  <si>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</si>
  <si>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</si>
  <si>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</si>
  <si>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</si>
  <si>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</si>
  <si>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</si>
  <si>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</si>
  <si>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</si>
  <si>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</si>
  <si>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</si>
  <si>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</si>
  <si>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</si>
  <si>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</si>
  <si>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</si>
  <si>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</si>
  <si>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</si>
  <si>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</si>
  <si>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</si>
  <si>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</si>
  <si>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</si>
  <si>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</si>
  <si>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</si>
  <si>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</si>
  <si>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</si>
  <si>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</si>
  <si>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</si>
  <si>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</si>
  <si>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</si>
  <si>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</si>
  <si>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</si>
  <si>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</si>
  <si>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</si>
  <si>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</si>
  <si>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</si>
  <si>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</si>
  <si>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</si>
  <si>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</si>
  <si>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</si>
  <si>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</si>
  <si>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</si>
  <si>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</si>
  <si>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</si>
  <si>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</si>
  <si>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</si>
  <si>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</si>
  <si>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</si>
  <si>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</si>
  <si>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</si>
  <si>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</si>
  <si>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</si>
  <si>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</si>
  <si>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</si>
  <si>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</si>
  <si>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</si>
  <si>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</si>
  <si>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</si>
  <si>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</si>
  <si>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</si>
  <si>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</si>
  <si>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</si>
  <si>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</si>
  <si>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</si>
  <si>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</si>
  <si>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</si>
  <si>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</si>
  <si>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</si>
  <si>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</si>
  <si>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</si>
  <si>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</si>
  <si>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</si>
  <si>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</si>
  <si>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</si>
  <si>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</si>
  <si>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</si>
  <si>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</si>
  <si>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</si>
  <si>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</si>
  <si>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</si>
  <si>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</si>
  <si>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</si>
  <si>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</si>
  <si>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</si>
  <si>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</si>
  <si>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</si>
  <si>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</si>
  <si>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</si>
  <si>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</si>
  <si>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</si>
  <si>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</si>
  <si>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</si>
  <si>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</si>
  <si>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</si>
  <si>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</si>
  <si>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</si>
  <si>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</si>
  <si>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</si>
  <si>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</si>
  <si>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</si>
  <si>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</si>
  <si>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</si>
  <si>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</si>
  <si>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</si>
  <si>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</si>
  <si>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</si>
  <si>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</si>
  <si>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</si>
  <si>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</si>
  <si>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</si>
  <si>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</si>
  <si>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</si>
  <si>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</si>
  <si>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</si>
  <si>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</si>
  <si>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</si>
  <si>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</si>
  <si>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</si>
  <si>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</si>
  <si>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</si>
  <si>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</si>
  <si>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</si>
  <si>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</si>
  <si>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</si>
  <si>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</si>
  <si>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</si>
  <si>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</si>
  <si>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</si>
  <si>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</si>
  <si>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</si>
  <si>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</si>
  <si>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</si>
  <si>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</si>
  <si>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</si>
  <si>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</si>
  <si>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</si>
  <si>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</si>
  <si>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</si>
  <si>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</si>
  <si>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</si>
  <si>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</si>
  <si>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</si>
  <si>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</si>
  <si>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</si>
  <si>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</si>
  <si>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</si>
  <si>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</si>
  <si>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</si>
  <si>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</si>
  <si>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</si>
  <si>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</si>
  <si>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</si>
  <si>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</si>
  <si>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</si>
  <si>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</si>
  <si>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</si>
  <si>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</si>
  <si>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</si>
  <si>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</si>
  <si>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</si>
  <si>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</si>
  <si>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</si>
  <si>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</si>
  <si>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</si>
  <si>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</si>
  <si>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</si>
  <si>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</si>
  <si>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</si>
  <si>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</si>
  <si>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</si>
  <si>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</si>
  <si>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</si>
  <si>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</si>
  <si>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</si>
  <si>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</si>
  <si>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</si>
  <si>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</si>
  <si>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</si>
  <si>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</si>
  <si>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</si>
  <si>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</si>
  <si>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</si>
  <si>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</si>
  <si>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</si>
  <si>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</si>
  <si>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</si>
  <si>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</si>
  <si>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</si>
  <si>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</si>
  <si>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</si>
  <si>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</si>
  <si>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</si>
  <si>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</si>
  <si>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</si>
  <si>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</si>
  <si>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</si>
  <si>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</si>
  <si>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</si>
  <si>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</si>
  <si>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</si>
  <si>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</si>
  <si>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</si>
  <si>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</si>
  <si>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</si>
  <si>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</si>
  <si>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</si>
  <si>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</si>
  <si>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</si>
  <si>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</si>
  <si>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</si>
  <si>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</si>
  <si>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</si>
  <si>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</si>
  <si>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</si>
  <si>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</si>
  <si>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</si>
  <si>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</si>
  <si>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</si>
  <si>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</si>
  <si>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</si>
  <si>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</si>
  <si>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</si>
  <si>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</si>
  <si>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</si>
  <si>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</si>
  <si>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</si>
  <si>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</si>
  <si>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</si>
  <si>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</si>
  <si>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</si>
  <si>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</si>
  <si>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</si>
  <si>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</si>
  <si>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</si>
  <si>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</si>
  <si>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</si>
  <si>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</si>
  <si>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</si>
  <si>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</si>
  <si>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</si>
  <si>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</si>
  <si>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</si>
  <si>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</si>
  <si>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</si>
  <si>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</si>
  <si>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</si>
  <si>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</si>
  <si>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</si>
  <si>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</si>
  <si>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</si>
  <si>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</si>
  <si>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</si>
  <si>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</si>
  <si>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</si>
  <si>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</si>
  <si>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</si>
  <si>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</si>
  <si>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</si>
  <si>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</si>
  <si>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</si>
  <si>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</si>
  <si>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</si>
  <si>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</si>
  <si>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</si>
  <si>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</si>
  <si>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</si>
  <si>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</si>
  <si>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</si>
  <si>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</si>
  <si>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</si>
  <si>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</si>
  <si>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</si>
  <si>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</si>
  <si>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</si>
  <si>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</si>
  <si>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</si>
  <si>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</si>
  <si>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</si>
  <si>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</si>
  <si>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</si>
  <si>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</si>
  <si>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</si>
  <si>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</si>
  <si>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</si>
  <si>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</si>
  <si>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</si>
  <si>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</si>
  <si>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</si>
  <si>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</si>
  <si>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</si>
  <si>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</si>
  <si>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</si>
  <si>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</si>
  <si>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</si>
  <si>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</si>
  <si>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</si>
  <si>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</si>
  <si>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</si>
  <si>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</si>
  <si>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</si>
  <si>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</si>
  <si>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</si>
  <si>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</si>
  <si>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</si>
  <si>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</si>
  <si>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</si>
  <si>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</si>
  <si>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</si>
  <si>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</si>
  <si>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</si>
  <si>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</si>
  <si>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</si>
  <si>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</si>
  <si>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</si>
  <si>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</si>
  <si>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</si>
  <si>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</si>
  <si>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</si>
  <si>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</si>
  <si>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</si>
  <si>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</si>
  <si>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</si>
  <si>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</si>
  <si>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</si>
  <si>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</si>
  <si>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</si>
  <si>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</si>
  <si>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</si>
  <si>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</si>
  <si>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</si>
  <si>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</si>
  <si>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</si>
  <si>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</si>
  <si>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</si>
  <si>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</si>
  <si>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</si>
  <si>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</si>
  <si>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</si>
  <si>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</si>
  <si>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</si>
  <si>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</si>
  <si>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</si>
  <si>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</si>
  <si>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</si>
  <si>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</si>
  <si>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</si>
  <si>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</si>
  <si>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</si>
  <si>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</si>
  <si>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</si>
  <si>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</si>
  <si>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</si>
  <si>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</si>
  <si>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</si>
  <si>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</si>
  <si>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</si>
  <si>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</si>
  <si>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</si>
  <si>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</si>
  <si>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</si>
  <si>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</si>
  <si>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</si>
  <si>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</si>
  <si>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</si>
  <si>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</si>
  <si>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</si>
  <si>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</si>
  <si>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</si>
  <si>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</si>
  <si>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</si>
  <si>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</si>
  <si>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</si>
  <si>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</si>
  <si>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</si>
  <si>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</si>
  <si>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</si>
  <si>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</si>
  <si>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</si>
  <si>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</si>
  <si>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</si>
  <si>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</si>
  <si>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</si>
  <si>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</si>
  <si>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</si>
  <si>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</si>
  <si>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</si>
  <si>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</si>
  <si>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</si>
  <si>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</si>
  <si>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</si>
  <si>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</si>
  <si>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</si>
  <si>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</si>
  <si>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</si>
  <si>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</si>
  <si>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</si>
  <si>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</si>
  <si>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</si>
  <si>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</si>
  <si>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</si>
  <si>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</si>
  <si>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</si>
  <si>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</si>
  <si>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</si>
  <si>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</si>
  <si>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</si>
  <si>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</si>
  <si>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</si>
  <si>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</si>
  <si>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</si>
  <si>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</si>
  <si>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</si>
  <si>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</si>
  <si>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</si>
  <si>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</si>
  <si>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</si>
  <si>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</si>
  <si>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</si>
  <si>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</si>
  <si>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</si>
  <si>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</si>
  <si>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</si>
  <si>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</si>
  <si>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</si>
  <si>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</si>
  <si>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</si>
  <si>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</si>
  <si>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</si>
  <si>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</si>
  <si>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</si>
  <si>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</si>
  <si>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</si>
  <si>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</si>
  <si>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</si>
  <si>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</si>
  <si>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</si>
  <si>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</si>
  <si>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</si>
  <si>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</si>
  <si>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</si>
  <si>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</si>
  <si>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</si>
  <si>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</si>
  <si>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</si>
  <si>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</si>
  <si>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</si>
  <si>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</si>
  <si>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</si>
  <si>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</si>
  <si>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</si>
  <si>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</si>
  <si>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</si>
  <si>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</si>
  <si>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</si>
  <si>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</si>
  <si>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</si>
  <si>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</si>
  <si>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</si>
  <si>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</si>
  <si>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</si>
  <si>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</si>
  <si>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</si>
  <si>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</si>
  <si>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</si>
  <si>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</si>
  <si>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</si>
  <si>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</si>
  <si>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</si>
  <si>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</si>
  <si>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</si>
  <si>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</si>
  <si>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</si>
  <si>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</si>
  <si>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</si>
  <si>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</si>
  <si>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</si>
  <si>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</si>
  <si>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</si>
  <si>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</si>
  <si>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</si>
  <si>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</si>
  <si>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</si>
  <si>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</si>
  <si>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</si>
  <si>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</si>
  <si>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</si>
  <si>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</si>
  <si>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</si>
  <si>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</si>
  <si>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</si>
  <si>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</si>
  <si>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</si>
  <si>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</si>
  <si>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</si>
  <si>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</si>
  <si>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</si>
  <si>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</si>
  <si>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</si>
  <si>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</si>
  <si>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</si>
  <si>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</si>
  <si>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</si>
  <si>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</si>
  <si>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</si>
  <si>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</si>
  <si>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</si>
  <si>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</si>
  <si>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</si>
  <si>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</si>
  <si>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</si>
  <si>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</si>
  <si>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</si>
  <si>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</si>
  <si>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</si>
  <si>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</si>
  <si>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</si>
  <si>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</si>
  <si>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</si>
  <si>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</si>
  <si>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</si>
  <si>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</si>
  <si>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</si>
  <si>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</si>
  <si>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</si>
  <si>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</si>
  <si>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</si>
  <si>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</si>
  <si>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</si>
  <si>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</si>
  <si>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</si>
  <si>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</si>
  <si>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</si>
  <si>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</si>
  <si>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</si>
  <si>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</si>
  <si>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</si>
  <si>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</si>
  <si>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</si>
  <si>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</si>
  <si>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</si>
  <si>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</si>
  <si>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</si>
  <si>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</si>
  <si>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</si>
  <si>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</si>
  <si>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</si>
  <si>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</si>
  <si>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</si>
  <si>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</si>
  <si>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</si>
  <si>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</si>
  <si>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</si>
  <si>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</si>
  <si>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</si>
  <si>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</si>
  <si>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</si>
  <si>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</si>
  <si>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</si>
  <si>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</si>
  <si>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</si>
  <si>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</si>
  <si>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</si>
  <si>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</si>
  <si>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</si>
  <si>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</si>
  <si>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</si>
  <si>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</si>
  <si>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</si>
  <si>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</si>
  <si>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</si>
  <si>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</si>
  <si>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</si>
  <si>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</si>
  <si>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</si>
  <si>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</si>
  <si>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</si>
  <si>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</si>
  <si>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</si>
  <si>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</si>
  <si>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</si>
  <si>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</si>
  <si>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</si>
  <si>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</si>
  <si>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</si>
  <si>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</si>
  <si>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</si>
  <si>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</si>
  <si>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</si>
  <si>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</si>
  <si>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</si>
  <si>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</si>
  <si>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</si>
  <si>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</si>
  <si>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</si>
  <si>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</si>
  <si>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</si>
  <si>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</si>
  <si>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</si>
  <si>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</si>
  <si>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</si>
  <si>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</si>
  <si>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</si>
  <si>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</si>
  <si>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</si>
  <si>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</si>
  <si>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</si>
  <si>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</si>
  <si>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</si>
  <si>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</si>
  <si>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</si>
  <si>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</si>
  <si>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</si>
  <si>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</si>
  <si>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</si>
  <si>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</si>
  <si>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</si>
  <si>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</si>
  <si>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</si>
  <si>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</si>
  <si>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</si>
  <si>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</si>
  <si>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</si>
  <si>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</si>
  <si>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</si>
  <si>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</si>
  <si>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</si>
  <si>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</si>
  <si>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</si>
  <si>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</si>
  <si>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</si>
  <si>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</si>
  <si>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</si>
  <si>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</si>
  <si>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</si>
  <si>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</si>
  <si>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</si>
  <si>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</si>
  <si>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</si>
  <si>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</si>
  <si>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</si>
  <si>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</si>
  <si>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</si>
  <si>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</si>
  <si>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</si>
  <si>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</si>
  <si>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</si>
  <si>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</si>
  <si>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</si>
  <si>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</si>
  <si>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</si>
  <si>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</si>
  <si>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</si>
  <si>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</si>
  <si>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</si>
  <si>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</si>
  <si>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</si>
  <si>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</si>
  <si>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</si>
  <si>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</si>
  <si>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</si>
  <si>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</si>
  <si>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</si>
  <si>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</si>
  <si>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</si>
  <si>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</si>
  <si>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</si>
  <si>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</si>
  <si>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</si>
  <si>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</si>
  <si>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</si>
  <si>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</si>
  <si>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</si>
  <si>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</si>
  <si>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</si>
  <si>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</si>
  <si>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</si>
  <si>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</si>
  <si>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</si>
  <si>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</si>
  <si>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</si>
  <si>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</si>
  <si>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</si>
  <si>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</si>
  <si>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</si>
  <si>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</si>
  <si>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</si>
  <si>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</si>
  <si>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</si>
  <si>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</si>
  <si>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</si>
  <si>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</si>
  <si>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</si>
  <si>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</si>
  <si>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</si>
  <si>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</si>
  <si>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</si>
  <si>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</si>
  <si>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</si>
  <si>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</si>
  <si>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</si>
  <si>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</si>
  <si>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</si>
  <si>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</si>
  <si>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</si>
  <si>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</si>
  <si>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</si>
  <si>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</si>
  <si>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</si>
  <si>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</si>
  <si>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</si>
  <si>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</si>
  <si>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</si>
  <si>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</si>
  <si>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</si>
  <si>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</si>
  <si>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</si>
  <si>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</si>
  <si>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</si>
  <si>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</si>
  <si>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</si>
  <si>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</si>
  <si>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</si>
  <si>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</si>
  <si>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</si>
  <si>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</si>
  <si>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</si>
  <si>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</si>
  <si>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</si>
  <si>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</si>
  <si>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</si>
  <si>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</si>
  <si>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</si>
  <si>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</si>
  <si>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</si>
  <si>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</si>
  <si>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</si>
  <si>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</si>
  <si>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</si>
  <si>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</si>
  <si>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</si>
  <si>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</si>
  <si>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</si>
  <si>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</si>
  <si>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</si>
  <si>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</si>
  <si>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</si>
  <si>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</si>
  <si>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</si>
  <si>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</si>
  <si>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</si>
  <si>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</si>
  <si>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</si>
  <si>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</si>
  <si>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</si>
  <si>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</si>
  <si>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</si>
  <si>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</si>
  <si>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</si>
  <si>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</si>
  <si>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</si>
  <si>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</si>
  <si>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</si>
  <si>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</si>
  <si>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</si>
  <si>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</si>
  <si>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</si>
  <si>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</si>
  <si>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</si>
  <si>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</si>
  <si>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</si>
  <si>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</si>
  <si>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</si>
  <si>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</si>
  <si>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</si>
  <si>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</si>
  <si>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</si>
  <si>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</si>
  <si>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</si>
  <si>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</si>
  <si>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</si>
  <si>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</si>
  <si>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</si>
  <si>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</si>
  <si>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</si>
  <si>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</si>
  <si>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</si>
  <si>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</si>
  <si>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</si>
  <si>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</si>
  <si>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</si>
  <si>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</si>
  <si>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</si>
  <si>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</si>
  <si>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</si>
  <si>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</si>
  <si>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</si>
  <si>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</si>
  <si>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</si>
  <si>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</si>
  <si>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</si>
  <si>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</si>
  <si>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</si>
  <si>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</si>
  <si>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</si>
  <si>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</si>
  <si>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</si>
  <si>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</si>
  <si>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</si>
  <si>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</si>
  <si>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</si>
  <si>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</si>
  <si>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</si>
  <si>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</si>
  <si>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</si>
  <si>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</si>
  <si>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</si>
  <si>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</si>
  <si>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</si>
  <si>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</si>
  <si>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</si>
  <si>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</si>
  <si>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</si>
  <si>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</si>
  <si>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</si>
  <si>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</si>
  <si>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</si>
  <si>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</si>
  <si>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</si>
  <si>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</si>
  <si>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</si>
  <si>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</si>
  <si>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</si>
  <si>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</si>
  <si>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</si>
  <si>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</si>
  <si>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</si>
  <si>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</si>
  <si>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</si>
  <si>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</si>
  <si>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</si>
  <si>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</si>
  <si>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</si>
  <si>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</si>
  <si>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</si>
  <si>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</si>
  <si>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</si>
  <si>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</si>
  <si>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</si>
  <si>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</si>
  <si>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</si>
  <si>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</si>
  <si>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</si>
  <si>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</si>
  <si>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</si>
  <si>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</si>
  <si>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</si>
  <si>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</si>
  <si>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</si>
  <si>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</si>
  <si>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</si>
  <si>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</si>
  <si>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</si>
  <si>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</si>
  <si>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</si>
  <si>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</si>
  <si>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</si>
  <si>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</si>
  <si>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</si>
  <si>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</si>
  <si>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</si>
  <si>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</si>
  <si>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</si>
  <si>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</si>
  <si>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</si>
  <si>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</si>
  <si>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</si>
  <si>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</si>
  <si>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</si>
  <si>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</si>
  <si>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</si>
  <si>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</si>
  <si>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</si>
  <si>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</si>
  <si>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</si>
  <si>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</si>
  <si>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</si>
  <si>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</si>
  <si>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</si>
  <si>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</si>
  <si>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</si>
  <si>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</si>
  <si>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</si>
  <si>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</si>
  <si>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</si>
  <si>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</si>
  <si>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</si>
  <si>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</si>
  <si>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</si>
  <si>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</si>
  <si>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</si>
  <si>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</si>
  <si>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</si>
  <si>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</si>
  <si>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</si>
  <si>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</si>
  <si>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</si>
  <si>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</si>
  <si>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</si>
  <si>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</si>
  <si>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</si>
  <si>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</si>
  <si>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</si>
  <si>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</si>
  <si>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</si>
  <si>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</si>
  <si>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</si>
  <si>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</si>
  <si>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</si>
  <si>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</si>
  <si>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</si>
  <si>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</si>
  <si>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</si>
  <si>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</si>
  <si>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</si>
  <si>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</si>
  <si>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</si>
  <si>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</si>
  <si>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</si>
  <si>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</si>
  <si>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</si>
  <si>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</si>
  <si>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</si>
  <si>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</si>
  <si>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</si>
  <si>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</si>
  <si>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</si>
  <si>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</si>
  <si>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</si>
  <si>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</si>
  <si>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</si>
  <si>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</si>
  <si>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</si>
  <si>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</si>
  <si>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</si>
  <si>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</si>
  <si>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</si>
  <si>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</si>
  <si>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</si>
  <si>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</si>
  <si>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</si>
  <si>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</si>
  <si>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</si>
  <si>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</si>
  <si>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</si>
  <si>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</si>
  <si>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</si>
  <si>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</si>
  <si>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</si>
  <si>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</si>
  <si>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</si>
  <si>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</si>
  <si>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</si>
  <si>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</si>
  <si>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</si>
  <si>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</si>
  <si>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</si>
  <si>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</si>
  <si>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</si>
  <si>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</si>
  <si>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</si>
  <si>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</si>
  <si>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</si>
  <si>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</si>
  <si>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</si>
  <si>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</si>
  <si>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</si>
  <si>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</si>
  <si>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</si>
  <si>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</si>
  <si>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</si>
  <si>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</si>
  <si>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</si>
  <si>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</si>
  <si>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</si>
  <si>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</si>
  <si>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</si>
  <si>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</si>
  <si>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</si>
  <si>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</si>
  <si>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</si>
  <si>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</si>
  <si>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</si>
  <si>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</si>
  <si>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</si>
  <si>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</si>
  <si>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</si>
  <si>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</si>
  <si>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</si>
  <si>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</si>
  <si>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</si>
  <si>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</si>
  <si>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</si>
  <si>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</si>
  <si>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</si>
  <si>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</si>
  <si>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</si>
  <si>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</si>
  <si>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</si>
  <si>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</si>
  <si>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</si>
  <si>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</si>
  <si>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</si>
  <si>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</si>
  <si>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</si>
  <si>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</si>
  <si>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</si>
  <si>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</si>
  <si>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</si>
  <si>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</si>
  <si>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</si>
  <si>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</si>
  <si>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</si>
  <si>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</si>
  <si>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</si>
  <si>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</si>
  <si>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</si>
  <si>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</si>
  <si>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</si>
  <si>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</si>
  <si>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</si>
  <si>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</si>
  <si>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</si>
  <si>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</si>
  <si>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</si>
  <si>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</si>
  <si>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</si>
  <si>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</si>
  <si>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</si>
  <si>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</si>
  <si>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</si>
  <si>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</si>
  <si>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</si>
  <si>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</si>
  <si>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</si>
  <si>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</si>
  <si>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</si>
  <si>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</si>
  <si>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</si>
  <si>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</si>
  <si>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</si>
  <si>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</si>
  <si>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</si>
  <si>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</si>
  <si>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</si>
  <si>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</si>
  <si>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</si>
  <si>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</si>
  <si>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</si>
  <si>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</si>
  <si>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</si>
  <si>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</si>
  <si>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</si>
  <si>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</si>
  <si>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</si>
  <si>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</si>
  <si>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</si>
  <si>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</si>
  <si>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</si>
  <si>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</si>
  <si>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</si>
  <si>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</si>
  <si>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</si>
  <si>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</si>
  <si>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</si>
  <si>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</si>
  <si>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</si>
  <si>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</si>
  <si>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</si>
  <si>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</si>
  <si>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</si>
  <si>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</si>
  <si>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</si>
  <si>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</si>
  <si>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</si>
  <si>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</si>
  <si>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</si>
  <si>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</si>
  <si>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</si>
  <si>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</si>
  <si>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</si>
  <si>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</si>
  <si>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</si>
  <si>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</si>
  <si>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</si>
  <si>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</si>
  <si>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</si>
  <si>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</si>
  <si>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</si>
  <si>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</si>
  <si>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</si>
  <si>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</si>
  <si>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</si>
  <si>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</si>
  <si>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</si>
  <si>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</si>
  <si>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</si>
  <si>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</si>
  <si>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</si>
  <si>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</si>
  <si>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</si>
  <si>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</si>
  <si>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</si>
  <si>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</si>
  <si>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</si>
  <si>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</si>
  <si>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</si>
  <si>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</si>
  <si>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</si>
  <si>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</si>
  <si>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</si>
  <si>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</si>
  <si>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</si>
  <si>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</si>
  <si>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</si>
  <si>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</si>
  <si>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</si>
  <si>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</si>
  <si>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</si>
  <si>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</si>
  <si>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</si>
  <si>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</si>
  <si>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</si>
  <si>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</si>
  <si>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</si>
  <si>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</si>
  <si>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</si>
  <si>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</si>
  <si>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</si>
  <si>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</si>
  <si>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</si>
  <si>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</si>
  <si>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</si>
  <si>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</si>
  <si>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</si>
  <si>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</si>
  <si>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</si>
  <si>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</si>
  <si>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</si>
  <si>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</si>
  <si>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</si>
  <si>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</si>
  <si>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</si>
  <si>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</si>
  <si>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</si>
  <si>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</si>
  <si>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</si>
  <si>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</si>
  <si>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</si>
  <si>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</si>
  <si>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</si>
  <si>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</si>
  <si>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</si>
  <si>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</si>
  <si>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</si>
  <si>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</si>
  <si>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</si>
  <si>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</si>
  <si>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</si>
  <si>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</si>
  <si>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</si>
  <si>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</si>
  <si>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</si>
  <si>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</si>
  <si>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</si>
  <si>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</si>
  <si>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</si>
  <si>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</si>
  <si>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</si>
  <si>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</si>
  <si>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</si>
  <si>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</si>
  <si>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</si>
  <si>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</si>
  <si>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</si>
  <si>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</si>
  <si>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</si>
  <si>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</si>
  <si>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</si>
  <si>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</si>
  <si>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</si>
  <si>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</si>
  <si>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</si>
  <si>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</si>
  <si>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</si>
  <si>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</si>
  <si>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</si>
  <si>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</si>
  <si>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</si>
  <si>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</si>
  <si>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</si>
  <si>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</si>
  <si>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</si>
  <si>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</si>
  <si>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</si>
  <si>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</si>
  <si>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</si>
  <si>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</si>
  <si>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</si>
  <si>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</si>
  <si>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</si>
  <si>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</si>
  <si>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</si>
  <si>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</si>
  <si>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</si>
  <si>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</si>
  <si>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</si>
  <si>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</si>
  <si>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</si>
  <si>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</si>
  <si>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</si>
  <si>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</si>
  <si>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</si>
  <si>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</si>
  <si>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</si>
  <si>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</si>
  <si>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</si>
  <si>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</si>
  <si>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</si>
  <si>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</si>
  <si>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</si>
  <si>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</si>
  <si>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</si>
  <si>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</si>
  <si>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</si>
  <si>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</si>
  <si>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</si>
  <si>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</si>
  <si>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</si>
  <si>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</si>
  <si>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</si>
  <si>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</si>
  <si>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</si>
  <si>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</si>
  <si>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</si>
  <si>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</si>
  <si>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</si>
  <si>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</si>
  <si>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</si>
  <si>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</si>
  <si>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</si>
  <si>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</si>
  <si>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</si>
  <si>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</si>
  <si>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</si>
  <si>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</si>
  <si>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</si>
  <si>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</si>
  <si>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</si>
  <si>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</si>
  <si>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</si>
  <si>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</si>
  <si>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</si>
  <si>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</si>
  <si>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</si>
  <si>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</si>
  <si>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</si>
  <si>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</si>
  <si>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</si>
  <si>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</si>
  <si>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</si>
  <si>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</si>
  <si>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</si>
  <si>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</si>
  <si>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</si>
  <si>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</si>
  <si>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</si>
  <si>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</si>
  <si>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</si>
  <si>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</si>
  <si>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</si>
  <si>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</si>
  <si>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</si>
  <si>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</si>
  <si>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</si>
  <si>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</si>
  <si>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</si>
  <si>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</si>
  <si>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</si>
  <si>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</si>
  <si>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</si>
  <si>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</si>
  <si>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</si>
  <si>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</si>
  <si>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</si>
  <si>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</si>
  <si>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</si>
  <si>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</si>
  <si>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</si>
  <si>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</si>
  <si>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</si>
  <si>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</si>
  <si>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</si>
  <si>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</si>
  <si>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</si>
  <si>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</si>
  <si>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</si>
  <si>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</si>
  <si>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</si>
  <si>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</si>
  <si>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</si>
  <si>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</si>
  <si>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</si>
  <si>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</si>
  <si>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</si>
  <si>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</si>
  <si>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</si>
  <si>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</si>
  <si>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</si>
  <si>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</si>
  <si>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</si>
  <si>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</si>
  <si>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</si>
  <si>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</si>
  <si>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</si>
  <si>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</si>
  <si>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</si>
  <si>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</si>
  <si>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</si>
  <si>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</si>
  <si>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</si>
  <si>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</si>
  <si>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</si>
  <si>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</si>
  <si>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</si>
  <si>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</si>
  <si>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</si>
  <si>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</si>
  <si>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</si>
  <si>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</si>
  <si>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</si>
  <si>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</si>
  <si>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</si>
  <si>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</si>
  <si>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</si>
  <si>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</si>
  <si>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</si>
  <si>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</si>
  <si>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</si>
  <si>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</si>
  <si>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</si>
  <si>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</si>
  <si>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</si>
  <si>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</si>
  <si>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</si>
  <si>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</si>
  <si>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</si>
  <si>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</si>
  <si>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</si>
  <si>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</si>
  <si>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</si>
  <si>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</si>
  <si>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</si>
  <si>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</si>
  <si>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</si>
  <si>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</si>
  <si>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</si>
  <si>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</si>
  <si>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</si>
  <si>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</si>
  <si>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</si>
  <si>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</si>
  <si>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</si>
  <si>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</si>
  <si>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</si>
  <si>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</si>
  <si>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</si>
  <si>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</si>
  <si>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</si>
  <si>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</si>
  <si>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</si>
  <si>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</si>
  <si>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</si>
  <si>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</si>
  <si>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</si>
  <si>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</si>
  <si>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</si>
  <si>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</si>
  <si>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</si>
  <si>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</si>
  <si>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</si>
  <si>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</si>
  <si>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</si>
  <si>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</si>
  <si>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</si>
  <si>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</si>
  <si>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</si>
  <si>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</si>
  <si>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</si>
  <si>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</si>
  <si>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</si>
  <si>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</si>
  <si>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</si>
  <si>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</si>
  <si>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</si>
  <si>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</si>
  <si>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</si>
  <si>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</si>
  <si>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</si>
  <si>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</si>
  <si>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</si>
  <si>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</si>
  <si>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</si>
  <si>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</si>
  <si>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</si>
  <si>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</si>
  <si>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</si>
  <si>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</si>
  <si>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</si>
  <si>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</si>
  <si>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</si>
  <si>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</si>
  <si>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</si>
  <si>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</si>
  <si>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</si>
  <si>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</si>
  <si>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</si>
  <si>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</si>
  <si>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</si>
  <si>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</si>
  <si>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</si>
  <si>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</si>
  <si>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</si>
  <si>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</si>
  <si>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</si>
  <si>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</si>
  <si>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</si>
  <si>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</si>
  <si>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</si>
  <si>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</si>
  <si>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</si>
  <si>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</si>
  <si>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</si>
  <si>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</si>
  <si>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</si>
  <si>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</si>
  <si>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</si>
  <si>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</si>
  <si>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</si>
  <si>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</si>
  <si>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</si>
  <si>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</si>
  <si>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</si>
  <si>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</si>
  <si>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</si>
  <si>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</si>
  <si>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</si>
  <si>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</si>
  <si>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</si>
  <si>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</si>
  <si>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</si>
  <si>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</si>
  <si>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</si>
  <si>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</si>
  <si>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</si>
  <si>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</si>
  <si>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</si>
  <si>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</si>
  <si>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</si>
  <si>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</si>
  <si>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</si>
  <si>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</si>
  <si>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</si>
  <si>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</si>
  <si>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</si>
  <si>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</si>
  <si>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</si>
  <si>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</si>
  <si>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</si>
  <si>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</si>
  <si>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</si>
  <si>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</si>
  <si>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</si>
  <si>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</si>
  <si>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</si>
  <si>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</si>
  <si>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</si>
  <si>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</si>
  <si>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</si>
  <si>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</si>
  <si>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</si>
  <si>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</si>
  <si>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</si>
  <si>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</si>
  <si>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</si>
  <si>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</si>
  <si>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</si>
  <si>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</si>
  <si>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</si>
  <si>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</si>
  <si>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</si>
  <si>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</si>
  <si>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</si>
  <si>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</si>
  <si>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</si>
  <si>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</si>
  <si>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</si>
  <si>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</si>
  <si>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</si>
  <si>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</si>
  <si>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</si>
  <si>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</si>
  <si>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</si>
  <si>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</si>
  <si>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</si>
  <si>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</si>
  <si>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</si>
  <si>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</si>
  <si>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</si>
  <si>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</si>
  <si>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</si>
  <si>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</si>
  <si>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</si>
  <si>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</si>
  <si>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</si>
  <si>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</si>
  <si>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</si>
  <si>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</si>
  <si>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</si>
  <si>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</si>
  <si>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</si>
  <si>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</si>
  <si>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</si>
  <si>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</si>
  <si>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</si>
  <si>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</si>
  <si>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</si>
  <si>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</si>
  <si>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</si>
  <si>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</si>
  <si>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</si>
  <si>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</si>
  <si>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</si>
  <si>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</si>
  <si>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</si>
  <si>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</si>
  <si>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</si>
  <si>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</si>
  <si>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</si>
  <si>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</si>
  <si>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</si>
  <si>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</si>
  <si>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</si>
  <si>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</si>
  <si>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</si>
  <si>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</si>
  <si>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</si>
  <si>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</si>
  <si>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</si>
  <si>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</si>
  <si>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</si>
  <si>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</si>
  <si>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</si>
  <si>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</si>
  <si>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</si>
  <si>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</si>
  <si>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</si>
  <si>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</si>
  <si>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</si>
  <si>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</si>
  <si>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</si>
  <si>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</si>
  <si>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</si>
  <si>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</si>
  <si>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</si>
  <si>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</si>
  <si>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</si>
  <si>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</si>
  <si>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</si>
  <si>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</si>
  <si>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</si>
  <si>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</si>
  <si>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</si>
  <si>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</si>
  <si>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</si>
  <si>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</si>
  <si>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</si>
  <si>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</si>
  <si>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</si>
  <si>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</si>
  <si>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</si>
  <si>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</si>
  <si>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</si>
  <si>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</si>
  <si>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</si>
  <si>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</si>
  <si>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</si>
  <si>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</si>
  <si>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</si>
  <si>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</si>
  <si>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</si>
  <si>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</si>
  <si>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</si>
  <si>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</si>
  <si>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</si>
  <si>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</si>
  <si>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</si>
  <si>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</si>
  <si>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</si>
  <si>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</si>
  <si>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</si>
  <si>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</si>
  <si>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</si>
  <si>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</si>
  <si>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</si>
  <si>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</si>
  <si>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</si>
  <si>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</si>
  <si>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</si>
  <si>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</si>
  <si>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</si>
  <si>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</si>
  <si>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</si>
  <si>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</si>
  <si>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</si>
  <si>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</si>
  <si>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</si>
  <si>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</si>
  <si>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</si>
  <si>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</si>
  <si>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</si>
  <si>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</si>
  <si>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</si>
  <si>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</si>
  <si>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</si>
  <si>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</si>
  <si>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</si>
  <si>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</si>
  <si>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</si>
  <si>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</si>
  <si>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</si>
  <si>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</si>
  <si>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</si>
  <si>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</si>
  <si>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</si>
  <si>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</si>
  <si>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</si>
  <si>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</si>
  <si>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</si>
  <si>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</si>
  <si>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</si>
  <si>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</si>
  <si>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</si>
  <si>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</si>
  <si>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</si>
  <si>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</si>
  <si>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</si>
  <si>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</si>
  <si>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</si>
  <si>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</si>
  <si>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</si>
  <si>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</si>
  <si>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</si>
  <si>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</si>
  <si>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</si>
  <si>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</si>
  <si>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</si>
  <si>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</si>
  <si>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</si>
  <si>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</si>
  <si>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</si>
  <si>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</si>
  <si>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</si>
  <si>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</si>
  <si>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</si>
  <si>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</si>
  <si>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</si>
  <si>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</si>
  <si>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</si>
  <si>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</si>
  <si>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</si>
  <si>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</si>
  <si>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</si>
  <si>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</si>
  <si>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</si>
  <si>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</si>
  <si>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</si>
  <si>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</si>
  <si>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</si>
  <si>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</si>
  <si>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</si>
  <si>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</si>
  <si>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</si>
  <si>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</si>
  <si>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</si>
  <si>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</si>
  <si>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</si>
  <si>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</si>
  <si>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</si>
  <si>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</si>
  <si>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</si>
  <si>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</si>
  <si>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</si>
  <si>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</si>
  <si>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</si>
  <si>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</si>
  <si>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</si>
  <si>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</si>
  <si>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</si>
  <si>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</si>
  <si>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</si>
  <si>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</si>
  <si>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</si>
  <si>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</si>
  <si>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</si>
  <si>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</si>
  <si>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</si>
  <si>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</si>
  <si>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</si>
  <si>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</si>
  <si>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</si>
  <si>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</si>
  <si>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</si>
  <si>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</si>
  <si>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</si>
  <si>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</si>
  <si>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</si>
  <si>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</si>
  <si>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</si>
  <si>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</si>
  <si>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</si>
  <si>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</si>
  <si>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</si>
  <si>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</si>
  <si>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</si>
  <si>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</si>
  <si>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</si>
  <si>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</si>
  <si>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</si>
  <si>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</si>
  <si>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</si>
  <si>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</si>
  <si>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</si>
  <si>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</si>
  <si>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</si>
  <si>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</si>
  <si>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</si>
  <si>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</si>
  <si>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</si>
  <si>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</si>
  <si>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</si>
  <si>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</si>
  <si>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</si>
  <si>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</si>
  <si>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</si>
  <si>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</si>
  <si>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</si>
  <si>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</si>
  <si>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</si>
  <si>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</si>
  <si>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</si>
  <si>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</si>
  <si>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</si>
  <si>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</si>
  <si>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</si>
  <si>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</si>
  <si>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</si>
  <si>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</si>
  <si>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</si>
  <si>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</si>
  <si>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</si>
  <si>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</si>
  <si>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</si>
  <si>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</si>
  <si>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</si>
  <si>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</si>
  <si>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</si>
  <si>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</si>
  <si>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</si>
  <si>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</si>
  <si>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</si>
  <si>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</si>
  <si>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</si>
  <si>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</si>
  <si>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</si>
  <si>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</si>
  <si>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</si>
  <si>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</si>
  <si>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</si>
  <si>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</si>
  <si>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</si>
  <si>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</si>
  <si>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</si>
  <si>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</si>
  <si>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</si>
  <si>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</si>
  <si>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</si>
  <si>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</si>
  <si>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</si>
  <si>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</si>
  <si>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</si>
  <si>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</si>
  <si>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</si>
  <si>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</si>
  <si>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</si>
  <si>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</si>
  <si>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</si>
  <si>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</si>
  <si>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</si>
  <si>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</si>
  <si>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</si>
  <si>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</si>
  <si>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</si>
  <si>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</si>
  <si>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</si>
  <si>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</si>
  <si>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</si>
  <si>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</si>
  <si>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</si>
  <si>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</si>
  <si>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</si>
  <si>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</si>
  <si>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</si>
  <si>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</si>
  <si>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</si>
  <si>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</si>
  <si>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</si>
  <si>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</si>
  <si>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</si>
  <si>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</si>
  <si>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</si>
  <si>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</si>
  <si>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</si>
  <si>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</si>
  <si>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</si>
  <si>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</si>
  <si>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</si>
  <si>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</si>
  <si>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</si>
  <si>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</si>
  <si>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</si>
  <si>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</si>
  <si>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</si>
  <si>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</si>
  <si>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</si>
  <si>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</si>
  <si>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</si>
  <si>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</si>
  <si>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</si>
  <si>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</si>
  <si>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</si>
  <si>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</si>
  <si>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</si>
  <si>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</si>
  <si>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</si>
  <si>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</si>
  <si>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</si>
  <si>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</si>
  <si>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</si>
  <si>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</si>
  <si>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</si>
  <si>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</si>
  <si>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</si>
  <si>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</si>
  <si>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</si>
  <si>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</si>
  <si>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</si>
  <si>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</si>
  <si>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</si>
  <si>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</si>
  <si>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</si>
  <si>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</si>
  <si>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</si>
  <si>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</si>
  <si>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</si>
  <si>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</si>
  <si>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</si>
  <si>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</si>
  <si>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</si>
  <si>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</si>
  <si>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</si>
  <si>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</si>
  <si>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</si>
  <si>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</si>
  <si>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</si>
  <si>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</si>
  <si>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</si>
  <si>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</si>
  <si>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</si>
  <si>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</si>
  <si>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</si>
  <si>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</si>
  <si>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</si>
  <si>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</si>
  <si>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</si>
  <si>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</si>
  <si>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</si>
  <si>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</si>
  <si>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</si>
  <si>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</si>
  <si>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</si>
  <si>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</si>
  <si>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</si>
  <si>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</si>
  <si>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</si>
  <si>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</si>
  <si>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</si>
  <si>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</si>
  <si>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</si>
  <si>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</si>
  <si>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</si>
  <si>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</si>
  <si>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</si>
  <si>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</si>
  <si>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</si>
  <si>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</si>
  <si>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</si>
  <si>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</si>
  <si>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</si>
  <si>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</si>
  <si>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</si>
  <si>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</si>
  <si>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</si>
  <si>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</si>
  <si>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</si>
  <si>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</si>
  <si>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</si>
  <si>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</si>
  <si>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</si>
  <si>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</si>
  <si>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</si>
  <si>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</si>
  <si>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</si>
  <si>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</si>
  <si>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</si>
  <si>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</si>
  <si>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</si>
  <si>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</si>
  <si>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</si>
  <si>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</si>
  <si>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</si>
  <si>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</si>
  <si>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</si>
  <si>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</si>
  <si>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</si>
  <si>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</si>
  <si>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</si>
  <si>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</si>
  <si>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</si>
  <si>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</si>
  <si>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</si>
  <si>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</si>
  <si>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</si>
  <si>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</si>
  <si>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</si>
  <si>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</si>
  <si>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</si>
  <si>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</si>
  <si>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</si>
  <si>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</si>
  <si>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</si>
  <si>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</si>
  <si>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</si>
  <si>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</si>
  <si>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</si>
  <si>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</si>
  <si>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</si>
  <si>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</si>
  <si>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</si>
  <si>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</si>
  <si>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</si>
  <si>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</si>
  <si>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</si>
  <si>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</si>
  <si>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</si>
  <si>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</si>
  <si>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</si>
  <si>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</si>
  <si>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</si>
  <si>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</si>
  <si>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</si>
  <si>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</si>
  <si>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</si>
  <si>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</si>
  <si>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</si>
  <si>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</si>
  <si>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</si>
  <si>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</si>
  <si>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</si>
  <si>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</si>
  <si>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</si>
  <si>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</si>
  <si>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</si>
  <si>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</si>
  <si>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</si>
  <si>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</si>
  <si>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</si>
  <si>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</si>
  <si>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</si>
  <si>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</si>
  <si>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</si>
  <si>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</si>
  <si>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</si>
  <si>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</si>
  <si>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</si>
  <si>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</si>
  <si>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</si>
  <si>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</si>
  <si>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</si>
  <si>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</si>
  <si>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</si>
  <si>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</si>
  <si>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</si>
  <si>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</si>
  <si>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</si>
  <si>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</si>
  <si>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</si>
  <si>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</si>
  <si>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</si>
  <si>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</si>
  <si>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</si>
  <si>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</si>
  <si>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</si>
  <si>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</si>
  <si>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</si>
  <si>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</si>
  <si>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</si>
  <si>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</si>
  <si>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</si>
  <si>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</si>
  <si>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</si>
  <si>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</si>
  <si>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</si>
  <si>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</si>
  <si>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</si>
  <si>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</si>
  <si>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</si>
  <si>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</si>
  <si>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</si>
  <si>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</si>
  <si>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</si>
  <si>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</si>
  <si>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</si>
  <si>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</si>
  <si>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</si>
  <si>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</si>
  <si>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</si>
  <si>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</si>
  <si>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</si>
  <si>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</si>
  <si>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</si>
  <si>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</si>
  <si>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</si>
  <si>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</si>
  <si>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</si>
  <si>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</si>
  <si>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</si>
  <si>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</si>
  <si>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</si>
  <si>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</si>
  <si>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</si>
  <si>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</si>
  <si>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</si>
  <si>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</si>
  <si>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</si>
  <si>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</si>
  <si>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</si>
  <si>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</si>
  <si>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</si>
  <si>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</si>
  <si>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</si>
  <si>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</si>
  <si>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</si>
  <si>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</si>
  <si>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</si>
  <si>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</si>
  <si>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</si>
  <si>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</si>
  <si>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</si>
  <si>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</si>
  <si>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</si>
  <si>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</si>
  <si>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</si>
  <si>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</si>
  <si>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</si>
  <si>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</si>
  <si>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</si>
  <si>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</si>
  <si>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</si>
  <si>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</si>
  <si>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</si>
  <si>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</si>
  <si>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</si>
  <si>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</si>
  <si>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</si>
  <si>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</si>
  <si>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</si>
  <si>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</si>
  <si>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</si>
  <si>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</si>
  <si>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</si>
  <si>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</si>
  <si>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</si>
  <si>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</si>
  <si>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</si>
  <si>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</si>
  <si>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</si>
  <si>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</si>
  <si>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</si>
  <si>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</si>
  <si>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</si>
  <si>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</si>
  <si>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</si>
  <si>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</si>
  <si>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</si>
  <si>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</si>
  <si>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</si>
  <si>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</si>
  <si>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</si>
  <si>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</si>
  <si>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</si>
  <si>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</si>
  <si>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</si>
  <si>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</si>
  <si>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</si>
  <si>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</si>
  <si>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</si>
  <si>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</si>
  <si>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</si>
  <si>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</si>
  <si>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</si>
  <si>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</si>
  <si>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</si>
  <si>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</si>
  <si>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</si>
  <si>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</si>
  <si>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</si>
  <si>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</si>
  <si>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</si>
  <si>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</si>
  <si>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</si>
  <si>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</si>
  <si>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</si>
  <si>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</si>
  <si>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</si>
  <si>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</si>
  <si>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</si>
  <si>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</si>
  <si>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</si>
  <si>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</si>
  <si>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</si>
  <si>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</si>
  <si>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</si>
  <si>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</si>
  <si>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</si>
  <si>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</si>
  <si>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</si>
  <si>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</si>
  <si>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</si>
  <si>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</si>
  <si>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</si>
  <si>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</si>
  <si>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</si>
  <si>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</si>
  <si>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</si>
  <si>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</si>
  <si>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</si>
  <si>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</si>
  <si>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</si>
  <si>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</si>
  <si>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</si>
  <si>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</si>
  <si>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</si>
  <si>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</si>
  <si>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</si>
  <si>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</si>
  <si>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</si>
  <si>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</si>
  <si>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</si>
  <si>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</si>
  <si>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</si>
  <si>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</si>
  <si>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</si>
  <si>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</si>
  <si>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</si>
  <si>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</si>
  <si>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</si>
  <si>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</si>
  <si>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</si>
  <si>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</si>
  <si>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</si>
  <si>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</si>
  <si>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</si>
  <si>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</si>
  <si>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</si>
  <si>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</si>
  <si>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</si>
  <si>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</si>
  <si>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</si>
  <si>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</si>
  <si>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</si>
  <si>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</si>
  <si>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</si>
  <si>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</si>
  <si>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</si>
  <si>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</si>
  <si>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</si>
  <si>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</si>
  <si>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</si>
  <si>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</si>
  <si>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</si>
  <si>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</si>
  <si>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</si>
  <si>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</si>
  <si>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</si>
  <si>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</si>
  <si>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</si>
  <si>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</si>
  <si>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</si>
  <si>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</si>
  <si>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</si>
  <si>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</si>
  <si>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</si>
  <si>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</si>
  <si>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</si>
  <si>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</si>
  <si>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</si>
  <si>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</si>
  <si>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</si>
  <si>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</si>
  <si>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</si>
  <si>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</si>
  <si>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</si>
  <si>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</si>
  <si>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</si>
  <si>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</si>
  <si>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</si>
  <si>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</si>
  <si>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</si>
  <si>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</si>
  <si>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</si>
  <si>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</si>
  <si>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</si>
  <si>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</si>
  <si>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</si>
  <si>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</si>
  <si>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</si>
  <si>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</si>
  <si>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</si>
  <si>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</si>
  <si>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</si>
  <si>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</si>
  <si>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</si>
  <si>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</si>
  <si>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</si>
  <si>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</si>
  <si>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</si>
  <si>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</si>
  <si>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</si>
  <si>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</si>
  <si>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</si>
  <si>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</si>
  <si>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</si>
  <si>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</si>
  <si>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</si>
  <si>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</si>
  <si>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</si>
  <si>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</si>
  <si>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</si>
  <si>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</si>
  <si>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</si>
  <si>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</si>
  <si>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</si>
  <si>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</si>
  <si>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</si>
  <si>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</si>
  <si>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</si>
  <si>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</si>
  <si>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</si>
  <si>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</si>
  <si>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</si>
  <si>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</si>
  <si>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</si>
  <si>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</si>
  <si>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</si>
  <si>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</si>
  <si>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</si>
  <si>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</si>
  <si>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</si>
  <si>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</si>
  <si>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</si>
  <si>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</si>
  <si>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</si>
  <si>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</si>
  <si>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</si>
  <si>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</si>
  <si>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</si>
  <si>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</si>
  <si>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</si>
  <si>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</si>
  <si>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</si>
  <si>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</si>
  <si>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</si>
  <si>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</si>
  <si>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</si>
  <si>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</si>
  <si>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</si>
  <si>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</si>
  <si>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</si>
  <si>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</si>
  <si>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</si>
  <si>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</si>
  <si>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</si>
  <si>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</si>
  <si>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</si>
  <si>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</si>
  <si>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</si>
  <si>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</si>
  <si>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</si>
  <si>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</si>
  <si>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</si>
  <si>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</si>
  <si>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</si>
  <si>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</si>
  <si>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</si>
  <si>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</si>
  <si>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</si>
  <si>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</si>
  <si>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</si>
  <si>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</si>
  <si>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</si>
  <si>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</si>
  <si>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</si>
  <si>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</si>
  <si>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</si>
  <si>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</si>
  <si>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</si>
  <si>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</si>
  <si>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</si>
  <si>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</si>
  <si>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</si>
  <si>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</si>
  <si>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</si>
  <si>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</si>
  <si>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</si>
  <si>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</si>
  <si>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</si>
  <si>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</si>
  <si>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</si>
  <si>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</si>
  <si>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</si>
  <si>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</si>
  <si>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</si>
  <si>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</si>
  <si>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</si>
  <si>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</si>
  <si>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</si>
  <si>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</si>
  <si>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</si>
  <si>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</si>
  <si>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</si>
  <si>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</si>
  <si>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</si>
  <si>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</si>
  <si>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</si>
  <si>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</si>
  <si>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</si>
  <si>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</si>
  <si>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</si>
  <si>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</si>
  <si>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</si>
  <si>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</si>
  <si>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</si>
  <si>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</si>
  <si>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</si>
  <si>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</si>
  <si>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</si>
  <si>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</si>
  <si>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</si>
  <si>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</si>
  <si>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</si>
  <si>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</si>
  <si>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</si>
  <si>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</si>
  <si>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</si>
  <si>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</si>
  <si>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</si>
  <si>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</si>
  <si>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</si>
  <si>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</si>
  <si>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</si>
  <si>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</si>
  <si>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</si>
  <si>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</si>
  <si>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</si>
  <si>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</si>
  <si>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</si>
  <si>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</si>
  <si>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</si>
  <si>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</si>
  <si>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</si>
  <si>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</si>
  <si>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</si>
  <si>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</si>
  <si>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</si>
  <si>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</si>
  <si>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</si>
  <si>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</si>
  <si>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</si>
  <si>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</si>
  <si>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</si>
  <si>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</si>
  <si>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</si>
  <si>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</si>
  <si>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</si>
  <si>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</si>
  <si>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</si>
  <si>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</si>
  <si>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</si>
  <si>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</si>
  <si>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</si>
  <si>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</si>
  <si>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</si>
  <si>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</si>
  <si>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</si>
  <si>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</si>
  <si>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</si>
  <si>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</si>
  <si>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</si>
  <si>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</si>
  <si>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</si>
  <si>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</si>
  <si>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</si>
  <si>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</si>
  <si>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</si>
  <si>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</si>
  <si>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</si>
  <si>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</si>
  <si>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</si>
  <si>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</si>
  <si>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</si>
  <si>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</si>
  <si>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</si>
  <si>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</si>
  <si>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</si>
  <si>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</si>
  <si>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</si>
  <si>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</si>
  <si>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</si>
  <si>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</si>
  <si>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</si>
  <si>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</si>
  <si>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</si>
  <si>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</si>
  <si>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</si>
  <si>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</si>
  <si>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</si>
  <si>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</si>
  <si>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</si>
  <si>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</si>
  <si>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</si>
  <si>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</si>
  <si>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</si>
  <si>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</si>
  <si>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</si>
  <si>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</si>
  <si>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</si>
  <si>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</si>
  <si>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</si>
  <si>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</si>
  <si>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</si>
  <si>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</si>
  <si>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</si>
  <si>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</si>
  <si>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</si>
  <si>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</si>
  <si>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</si>
  <si>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</si>
  <si>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</si>
  <si>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</si>
  <si>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</si>
  <si>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</si>
  <si>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</si>
  <si>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</si>
  <si>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</si>
  <si>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</si>
  <si>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</si>
  <si>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</si>
  <si>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</si>
  <si>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</si>
  <si>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</si>
  <si>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</si>
  <si>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</si>
  <si>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</si>
  <si>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</si>
  <si>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</si>
  <si>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</si>
  <si>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</si>
  <si>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</si>
  <si>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</si>
  <si>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</si>
  <si>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</si>
  <si>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</si>
  <si>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</si>
  <si>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</si>
  <si>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</si>
  <si>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</si>
  <si>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</si>
  <si>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</si>
  <si>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</si>
  <si>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</si>
  <si>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</si>
  <si>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</si>
  <si>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</si>
  <si>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</si>
  <si>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</si>
  <si>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</si>
  <si>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</si>
  <si>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</si>
  <si>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</si>
  <si>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</si>
  <si>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</si>
  <si>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</si>
  <si>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</si>
  <si>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</si>
  <si>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</si>
  <si>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</si>
  <si>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</si>
  <si>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</si>
  <si>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</si>
  <si>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</si>
  <si>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</si>
  <si>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</si>
  <si>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</si>
  <si>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</si>
  <si>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</si>
  <si>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</si>
  <si>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</si>
  <si>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</si>
  <si>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</si>
  <si>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</si>
  <si>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</si>
  <si>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</si>
  <si>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</si>
  <si>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</si>
  <si>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</si>
  <si>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</si>
  <si>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</si>
  <si>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</si>
  <si>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</si>
  <si>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</si>
  <si>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</si>
  <si>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</si>
  <si>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</si>
  <si>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</si>
  <si>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</si>
  <si>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</si>
  <si>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</si>
  <si>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</si>
  <si>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</si>
  <si>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</si>
  <si>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</si>
  <si>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</si>
  <si>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</si>
  <si>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</si>
  <si>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</si>
  <si>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</si>
  <si>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</si>
  <si>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</si>
  <si>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</si>
  <si>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</si>
  <si>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</si>
  <si>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</si>
  <si>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</si>
  <si>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</si>
  <si>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</si>
  <si>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</si>
  <si>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</si>
  <si>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</si>
  <si>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</si>
  <si>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</si>
  <si>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</si>
  <si>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</si>
  <si>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</si>
  <si>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</si>
  <si>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</si>
  <si>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</si>
  <si>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</si>
  <si>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</si>
  <si>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</si>
  <si>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</si>
  <si>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</si>
  <si>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</si>
  <si>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</si>
  <si>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</si>
  <si>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</si>
  <si>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</si>
  <si>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</si>
  <si>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</si>
  <si>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</si>
  <si>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</si>
  <si>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</si>
  <si>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</si>
  <si>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</si>
  <si>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</si>
  <si>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</si>
  <si>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</si>
  <si>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</si>
  <si>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</si>
  <si>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</si>
  <si>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</si>
  <si>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</si>
  <si>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</si>
  <si>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</si>
  <si>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</si>
  <si>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</si>
  <si>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</si>
  <si>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</si>
  <si>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</si>
  <si>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</si>
  <si>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</si>
  <si>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</si>
  <si>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</si>
  <si>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</si>
  <si>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</si>
  <si>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</si>
  <si>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</si>
  <si>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</si>
  <si>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</si>
  <si>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</si>
  <si>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</si>
  <si>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</si>
  <si>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</si>
  <si>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</si>
  <si>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</si>
  <si>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</si>
  <si>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</si>
  <si>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</si>
  <si>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</si>
  <si>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</si>
  <si>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</si>
  <si>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</si>
  <si>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</si>
  <si>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</si>
  <si>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</si>
  <si>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</si>
  <si>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</si>
  <si>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</si>
  <si>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</si>
  <si>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</si>
  <si>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</si>
  <si>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</si>
  <si>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</si>
  <si>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</si>
  <si>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</si>
  <si>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</si>
  <si>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</si>
  <si>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</si>
  <si>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</si>
  <si>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</si>
  <si>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</si>
  <si>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</si>
  <si>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</si>
  <si>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</si>
  <si>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</si>
  <si>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</si>
  <si>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</si>
  <si>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</si>
  <si>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</si>
  <si>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</si>
  <si>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</si>
  <si>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</si>
  <si>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</si>
  <si>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</si>
  <si>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</si>
  <si>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</si>
  <si>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</si>
  <si>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</si>
  <si>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</si>
  <si>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</si>
  <si>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</si>
  <si>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</si>
  <si>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</si>
  <si>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</si>
  <si>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</si>
  <si>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</si>
  <si>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</si>
  <si>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</si>
  <si>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</si>
  <si>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</si>
  <si>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</si>
  <si>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</si>
  <si>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</si>
  <si>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</si>
  <si>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</si>
  <si>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</si>
  <si>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</si>
  <si>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</si>
  <si>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</si>
  <si>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</si>
  <si>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</si>
  <si>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</si>
  <si>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</si>
  <si>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</si>
  <si>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</si>
  <si>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</si>
  <si>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</si>
  <si>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</si>
  <si>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</si>
  <si>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</si>
  <si>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</si>
  <si>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</si>
  <si>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</si>
  <si>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</si>
  <si>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</si>
  <si>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</si>
  <si>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</si>
  <si>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</si>
  <si>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</si>
  <si>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</si>
  <si>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</si>
  <si>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</si>
  <si>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</si>
  <si>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</si>
  <si>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</si>
  <si>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</si>
  <si>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</si>
  <si>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</si>
  <si>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</si>
  <si>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</si>
  <si>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</si>
  <si>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</si>
  <si>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</si>
  <si>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</si>
  <si>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</si>
  <si>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</si>
  <si>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</si>
  <si>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</si>
  <si>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</si>
  <si>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</si>
  <si>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</si>
  <si>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</si>
  <si>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</si>
  <si>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</si>
  <si>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</si>
  <si>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</si>
  <si>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</si>
  <si>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</si>
  <si>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</si>
  <si>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</si>
  <si>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</si>
  <si>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</si>
  <si>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</si>
  <si>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</si>
  <si>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</si>
  <si>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</si>
  <si>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</si>
  <si>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</si>
  <si>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</si>
  <si>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</si>
  <si>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</si>
  <si>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</si>
  <si>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</si>
  <si>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</si>
  <si>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</si>
  <si>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</si>
  <si>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</si>
  <si>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</si>
  <si>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</si>
  <si>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</si>
  <si>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</si>
  <si>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</si>
  <si>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</si>
  <si>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</si>
  <si>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</si>
  <si>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</si>
  <si>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</si>
  <si>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</si>
  <si>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</si>
  <si>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</si>
  <si>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</si>
  <si>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</si>
  <si>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</si>
  <si>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</si>
  <si>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</si>
  <si>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</si>
  <si>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</si>
  <si>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</si>
  <si>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</si>
  <si>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</si>
  <si>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</si>
  <si>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</si>
  <si>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</si>
  <si>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</si>
  <si>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</si>
  <si>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</si>
  <si>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</si>
  <si>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</si>
  <si>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</si>
  <si>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</si>
  <si>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</si>
  <si>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</si>
  <si>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</si>
  <si>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</si>
  <si>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</si>
  <si>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</si>
  <si>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</si>
  <si>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</si>
  <si>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</si>
  <si>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</si>
  <si>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</si>
  <si>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</si>
  <si>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</si>
  <si>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</si>
  <si>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</si>
  <si>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</si>
  <si>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</si>
  <si>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</si>
  <si>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</si>
  <si>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</si>
  <si>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</si>
  <si>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</si>
  <si>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</si>
  <si>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</si>
  <si>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</si>
  <si>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</si>
  <si>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</si>
  <si>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</si>
  <si>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</si>
  <si>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</si>
  <si>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</si>
  <si>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</si>
  <si>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</si>
  <si>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</si>
  <si>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</si>
  <si>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</si>
  <si>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</si>
  <si>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</si>
  <si>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</si>
  <si>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</si>
  <si>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</si>
  <si>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</si>
  <si>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</si>
  <si>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</si>
  <si>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</si>
  <si>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</si>
  <si>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</si>
  <si>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</si>
  <si>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</si>
  <si>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</si>
  <si>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</si>
  <si>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</si>
  <si>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</si>
  <si>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</si>
  <si>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</si>
  <si>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</si>
  <si>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</si>
  <si>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</si>
  <si>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</si>
  <si>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</si>
  <si>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</si>
  <si>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</si>
  <si>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</si>
  <si>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</si>
  <si>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</si>
  <si>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</si>
  <si>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</si>
  <si>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</si>
  <si>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</si>
  <si>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</si>
  <si>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</si>
  <si>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</si>
  <si>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</si>
  <si>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</si>
  <si>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</si>
  <si>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</si>
  <si>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</si>
  <si>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</si>
  <si>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</si>
  <si>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</si>
  <si>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</si>
  <si>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</si>
  <si>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</si>
  <si>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</si>
  <si>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</si>
  <si>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</si>
  <si>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</si>
  <si>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</si>
  <si>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</si>
  <si>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</si>
  <si>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</si>
  <si>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</si>
  <si>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</si>
  <si>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</si>
  <si>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</si>
  <si>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</si>
  <si>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</si>
  <si>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</si>
  <si>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</si>
  <si>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</si>
  <si>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</si>
  <si>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</si>
  <si>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</si>
  <si>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</si>
  <si>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</si>
  <si>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</si>
  <si>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</si>
  <si>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</si>
  <si>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</si>
  <si>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</si>
  <si>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</si>
  <si>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</si>
  <si>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</si>
  <si>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</si>
  <si>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</si>
  <si>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</si>
  <si>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</si>
  <si>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</si>
  <si>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</si>
  <si>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</si>
  <si>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</si>
  <si>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</si>
  <si>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</si>
  <si>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</si>
  <si>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</si>
  <si>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</si>
  <si>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</si>
  <si>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</si>
  <si>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</si>
  <si>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</si>
  <si>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</si>
  <si>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</si>
  <si>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</si>
  <si>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</si>
  <si>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</si>
  <si>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</si>
  <si>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</si>
  <si>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</si>
  <si>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</si>
  <si>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</si>
  <si>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</si>
  <si>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</si>
  <si>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</si>
  <si>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</si>
  <si>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</si>
  <si>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</si>
  <si>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</si>
  <si>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</si>
  <si>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</si>
  <si>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</si>
  <si>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</si>
  <si>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</si>
  <si>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</si>
  <si>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</si>
  <si>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</si>
  <si>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</si>
  <si>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</si>
  <si>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</si>
  <si>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</si>
  <si>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</si>
  <si>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</si>
  <si>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</si>
  <si>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</si>
  <si>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</si>
  <si>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</si>
  <si>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</si>
  <si>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</si>
  <si>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</si>
  <si>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</si>
  <si>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</si>
  <si>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</si>
  <si>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</si>
  <si>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</si>
  <si>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</si>
  <si>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</si>
  <si>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</si>
  <si>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</si>
  <si>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</si>
  <si>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</si>
  <si>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</si>
  <si>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</si>
  <si>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</si>
  <si>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</si>
  <si>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</si>
  <si>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</si>
  <si>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</si>
  <si>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</si>
  <si>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</si>
  <si>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</si>
  <si>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</si>
  <si>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</si>
  <si>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</si>
  <si>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</si>
  <si>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</si>
  <si>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</si>
  <si>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</si>
  <si>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</si>
  <si>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</si>
  <si>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</si>
  <si>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</si>
  <si>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</si>
  <si>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</si>
  <si>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</si>
  <si>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</si>
  <si>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</si>
  <si>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</si>
  <si>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</si>
  <si>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</si>
  <si>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</si>
  <si>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</si>
  <si>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</si>
  <si>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</si>
  <si>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</si>
  <si>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</si>
  <si>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</si>
  <si>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</si>
  <si>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</si>
  <si>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</si>
  <si>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</si>
  <si>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</si>
  <si>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</si>
  <si>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</si>
  <si>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</si>
  <si>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</si>
  <si>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</si>
  <si>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</si>
  <si>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</si>
  <si>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</si>
  <si>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</si>
  <si>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</si>
  <si>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</si>
  <si>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</si>
  <si>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</si>
  <si>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</si>
  <si>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</si>
  <si>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</si>
  <si>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</si>
  <si>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</si>
  <si>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</si>
  <si>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</si>
  <si>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</si>
  <si>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</si>
  <si>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</si>
  <si>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</si>
  <si>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</si>
  <si>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</si>
  <si>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</si>
  <si>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</si>
  <si>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</si>
  <si>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</si>
  <si>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</si>
  <si>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</si>
  <si>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</si>
  <si>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</si>
  <si>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</si>
  <si>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</si>
  <si>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</si>
  <si>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</si>
  <si>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</si>
  <si>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</si>
  <si>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</si>
  <si>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</si>
  <si>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</si>
  <si>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</si>
  <si>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</si>
  <si>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</si>
  <si>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</si>
  <si>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</si>
  <si>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</si>
  <si>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</si>
  <si>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</si>
  <si>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</si>
  <si>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</si>
  <si>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</si>
  <si>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</si>
  <si>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</si>
  <si>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</si>
  <si>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</si>
  <si>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</si>
  <si>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</si>
  <si>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</si>
  <si>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</si>
  <si>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</si>
  <si>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</si>
  <si>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</si>
  <si>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</si>
  <si>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</si>
  <si>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</si>
  <si>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</si>
  <si>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</si>
  <si>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</si>
  <si>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</si>
  <si>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</si>
  <si>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</si>
  <si>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</si>
  <si>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</si>
  <si>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</si>
  <si>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</si>
  <si>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</si>
  <si>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</si>
  <si>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</si>
  <si>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</si>
  <si>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</si>
  <si>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</si>
  <si>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</si>
  <si>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</si>
  <si>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</si>
  <si>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</si>
  <si>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</si>
  <si>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</si>
  <si>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</si>
  <si>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</si>
  <si>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</si>
  <si>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</si>
  <si>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</si>
  <si>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</si>
  <si>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</si>
  <si>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</si>
  <si>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</si>
  <si>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</si>
  <si>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</si>
  <si>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</si>
  <si>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</si>
  <si>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</si>
  <si>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</si>
  <si>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</si>
  <si>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</si>
  <si>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</si>
  <si>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</si>
  <si>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</si>
  <si>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</si>
  <si>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</si>
  <si>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</si>
  <si>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</si>
  <si>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</si>
  <si>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</si>
  <si>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</si>
  <si>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</si>
  <si>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</si>
  <si>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</si>
  <si>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</si>
  <si>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</si>
  <si>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</si>
  <si>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</si>
  <si>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</si>
  <si>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</si>
  <si>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</si>
  <si>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</si>
  <si>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</si>
  <si>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</si>
  <si>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</si>
  <si>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</si>
  <si>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</si>
  <si>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</si>
  <si>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</si>
  <si>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</si>
  <si>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</si>
  <si>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</si>
  <si>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</si>
  <si>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</si>
  <si>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</si>
  <si>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</si>
  <si>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</si>
  <si>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</si>
  <si>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</si>
  <si>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</si>
  <si>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</si>
  <si>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</si>
  <si>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</si>
  <si>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</si>
  <si>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</si>
  <si>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</si>
  <si>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</si>
  <si>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</si>
  <si>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</si>
  <si>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</si>
  <si>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</si>
  <si>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</si>
  <si>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</si>
  <si>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</si>
  <si>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</si>
  <si>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</si>
  <si>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</si>
  <si>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</si>
  <si>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</si>
  <si>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</si>
  <si>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</si>
  <si>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</si>
  <si>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</si>
  <si>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</si>
  <si>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</si>
  <si>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</si>
  <si>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</si>
  <si>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</si>
  <si>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</si>
  <si>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</si>
  <si>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</si>
  <si>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</si>
  <si>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</si>
  <si>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</si>
  <si>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</si>
  <si>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</si>
  <si>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</si>
  <si>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</si>
  <si>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</si>
  <si>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</si>
  <si>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</si>
  <si>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</si>
  <si>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</si>
  <si>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</si>
  <si>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</si>
  <si>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</si>
  <si>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</si>
  <si>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</si>
  <si>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</si>
  <si>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</si>
  <si>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</si>
  <si>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</si>
  <si>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</si>
  <si>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</si>
  <si>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</si>
  <si>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</si>
  <si>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</si>
  <si>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</si>
  <si>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</si>
  <si>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</si>
  <si>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</si>
  <si>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</si>
  <si>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</si>
  <si>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</si>
  <si>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</si>
  <si>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</si>
  <si>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</si>
  <si>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</si>
  <si>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</si>
  <si>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</si>
  <si>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</si>
  <si>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</si>
  <si>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</si>
  <si>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</si>
  <si>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</si>
  <si>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</si>
  <si>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</si>
  <si>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</si>
  <si>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</si>
  <si>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</si>
  <si>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</si>
  <si>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</si>
  <si>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</si>
  <si>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</si>
  <si>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</si>
  <si>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</si>
  <si>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</si>
  <si>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</si>
  <si>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</si>
  <si>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</si>
  <si>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</si>
  <si>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</si>
  <si>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</si>
  <si>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</si>
  <si>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</si>
  <si>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</si>
  <si>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</si>
  <si>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</si>
  <si>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</si>
  <si>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</si>
  <si>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</si>
  <si>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</si>
  <si>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</si>
  <si>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</si>
  <si>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</si>
  <si>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</si>
  <si>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</si>
  <si>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</si>
  <si>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</si>
  <si>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</si>
  <si>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</si>
  <si>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</si>
  <si>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</si>
  <si>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</si>
  <si>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</si>
  <si>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</si>
  <si>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</si>
  <si>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</si>
  <si>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</si>
  <si>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</si>
  <si>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</si>
  <si>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</si>
  <si>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</si>
  <si>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</si>
  <si>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</si>
  <si>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</si>
  <si>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</si>
  <si>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</si>
  <si>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</si>
  <si>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</si>
  <si>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</si>
  <si>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</si>
  <si>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</si>
  <si>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</si>
  <si>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</si>
  <si>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</si>
  <si>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</si>
  <si>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</si>
  <si>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</si>
  <si>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</si>
  <si>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</si>
  <si>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</si>
  <si>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</si>
  <si>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</si>
  <si>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</si>
  <si>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</si>
  <si>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</si>
  <si>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</si>
  <si>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</si>
  <si>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</si>
  <si>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</si>
  <si>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</si>
  <si>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</si>
  <si>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</si>
  <si>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</si>
  <si>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</si>
  <si>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</si>
  <si>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</si>
  <si>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</si>
  <si>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</si>
  <si>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</si>
  <si>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</si>
  <si>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</si>
  <si>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</si>
  <si>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</si>
  <si>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</si>
  <si>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</si>
  <si>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</si>
  <si>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</si>
  <si>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</si>
  <si>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</si>
  <si>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</si>
  <si>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</si>
  <si>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</si>
  <si>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</si>
  <si>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</si>
  <si>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</si>
  <si>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</si>
  <si>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</si>
  <si>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</si>
  <si>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</si>
  <si>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</si>
  <si>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</si>
  <si>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</si>
  <si>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</si>
  <si>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</si>
  <si>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</si>
  <si>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</si>
  <si>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</si>
  <si>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</si>
  <si>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</si>
  <si>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</si>
  <si>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</si>
  <si>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</si>
  <si>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</si>
  <si>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</si>
  <si>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</si>
  <si>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</si>
  <si>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</si>
  <si>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</si>
  <si>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</si>
  <si>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</si>
  <si>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</si>
  <si>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</si>
  <si>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</si>
  <si>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</si>
  <si>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</si>
  <si>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</si>
  <si>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</si>
  <si>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</si>
  <si>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</si>
  <si>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</si>
  <si>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</si>
  <si>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</si>
  <si>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</si>
  <si>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</si>
  <si>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</si>
  <si>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</si>
  <si>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</si>
  <si>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</si>
  <si>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</si>
  <si>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</si>
  <si>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</si>
  <si>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</si>
  <si>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</si>
  <si>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</si>
  <si>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</si>
  <si>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</si>
  <si>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</si>
  <si>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</si>
  <si>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</si>
  <si>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</si>
  <si>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</si>
  <si>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</si>
  <si>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</si>
  <si>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</si>
  <si>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</si>
  <si>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</si>
  <si>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</si>
  <si>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</si>
  <si>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</si>
  <si>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</si>
  <si>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</si>
  <si>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</si>
  <si>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</si>
  <si>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</si>
  <si>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</si>
  <si>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</si>
  <si>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</si>
  <si>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</si>
  <si>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</si>
  <si>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</si>
  <si>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</si>
  <si>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</si>
  <si>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</si>
  <si>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</si>
  <si>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</si>
  <si>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</si>
  <si>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</si>
  <si>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</si>
  <si>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</si>
  <si>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</si>
  <si>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</si>
  <si>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</si>
  <si>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</si>
  <si>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</si>
  <si>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</si>
  <si>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</si>
  <si>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</si>
  <si>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</si>
  <si>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</si>
  <si>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</si>
  <si>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</si>
  <si>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</si>
  <si>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</si>
  <si>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</si>
  <si>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</si>
  <si>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</si>
  <si>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</si>
  <si>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</si>
  <si>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</si>
  <si>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</si>
  <si>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</si>
  <si>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</si>
  <si>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</si>
  <si>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</si>
  <si>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</si>
  <si>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</si>
  <si>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</si>
  <si>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</si>
  <si>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</si>
  <si>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</si>
  <si>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</si>
  <si>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</si>
  <si>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</si>
  <si>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</si>
  <si>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</si>
  <si>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</si>
  <si>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</si>
  <si>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</si>
  <si>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</si>
  <si>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</si>
  <si>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</si>
  <si>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</si>
  <si>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</si>
  <si>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</si>
  <si>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</si>
  <si>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</si>
  <si>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</si>
  <si>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</si>
  <si>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</si>
  <si>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</si>
  <si>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</si>
  <si>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</si>
  <si>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</si>
  <si>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</si>
  <si>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</si>
  <si>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</si>
  <si>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</si>
  <si>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</si>
  <si>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</si>
  <si>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</si>
  <si>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</si>
  <si>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</si>
  <si>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</si>
  <si>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</si>
  <si>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</si>
  <si>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</si>
  <si>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</si>
  <si>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</si>
  <si>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</si>
  <si>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</si>
  <si>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</si>
  <si>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</si>
  <si>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</si>
  <si>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</si>
  <si>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</si>
  <si>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</si>
  <si>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</si>
  <si>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</si>
  <si>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</si>
  <si>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</si>
  <si>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</si>
  <si>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</si>
  <si>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</si>
  <si>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</si>
  <si>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</si>
  <si>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</si>
  <si>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</si>
  <si>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</si>
  <si>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</si>
  <si>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</si>
  <si>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</si>
  <si>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</si>
  <si>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</si>
  <si>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</si>
  <si>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</si>
  <si>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</si>
  <si>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</si>
  <si>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</si>
  <si>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</si>
  <si>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</si>
  <si>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</si>
  <si>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</si>
  <si>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</si>
  <si>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</si>
  <si>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</si>
  <si>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</si>
  <si>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</si>
  <si>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</si>
  <si>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</si>
  <si>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</si>
  <si>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</si>
  <si>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</si>
  <si>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</si>
  <si>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</si>
  <si>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</si>
  <si>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</si>
  <si>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</si>
  <si>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</si>
  <si>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</si>
  <si>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</si>
  <si>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</si>
  <si>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</si>
  <si>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</si>
  <si>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</si>
  <si>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</si>
  <si>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</si>
  <si>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</si>
  <si>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</si>
  <si>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</si>
  <si>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</si>
  <si>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</si>
  <si>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</si>
  <si>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</si>
  <si>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</si>
  <si>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</si>
  <si>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</si>
  <si>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</si>
  <si>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</si>
  <si>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</si>
  <si>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</si>
  <si>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</si>
  <si>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</si>
  <si>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</si>
  <si>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</si>
  <si>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</si>
  <si>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</si>
  <si>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</si>
  <si>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</si>
  <si>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</si>
  <si>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</si>
  <si>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</si>
  <si>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</si>
  <si>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</si>
  <si>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</si>
  <si>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</si>
  <si>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</si>
  <si>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</si>
  <si>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</si>
  <si>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</si>
  <si>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</si>
  <si>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</si>
  <si>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</si>
  <si>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</si>
  <si>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</si>
  <si>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</si>
  <si>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</si>
  <si>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</si>
  <si>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</si>
  <si>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</si>
  <si>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</si>
  <si>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</si>
  <si>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</si>
  <si>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</si>
  <si>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</si>
  <si>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</si>
  <si>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</si>
  <si>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</si>
  <si>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</si>
  <si>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</si>
  <si>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</si>
  <si>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</si>
  <si>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</si>
  <si>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</si>
  <si>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</si>
  <si>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</si>
  <si>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</si>
  <si>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</si>
  <si>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</si>
  <si>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</si>
  <si>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</si>
  <si>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</si>
  <si>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</si>
  <si>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</si>
  <si>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</si>
  <si>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</si>
  <si>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</si>
  <si>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</si>
  <si>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</si>
  <si>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</si>
  <si>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</si>
  <si>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</si>
  <si>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</si>
  <si>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</si>
  <si>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</si>
  <si>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</si>
  <si>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</si>
  <si>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</si>
  <si>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</si>
  <si>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</si>
  <si>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</si>
  <si>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</si>
  <si>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</si>
  <si>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</si>
  <si>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</si>
  <si>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</si>
  <si>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</si>
  <si>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</si>
  <si>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</si>
  <si>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</si>
  <si>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</si>
  <si>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</si>
  <si>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</si>
  <si>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</si>
  <si>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</si>
  <si>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</si>
  <si>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</si>
  <si>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</si>
  <si>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</si>
  <si>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</si>
  <si>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</si>
  <si>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</si>
  <si>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</si>
  <si>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</si>
  <si>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</si>
  <si>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</si>
  <si>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</si>
  <si>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</si>
  <si>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</si>
  <si>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</si>
  <si>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</si>
  <si>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</si>
  <si>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</si>
  <si>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</si>
  <si>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</si>
  <si>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</si>
  <si>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</si>
  <si>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</si>
  <si>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</si>
  <si>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</si>
  <si>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</si>
  <si>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</si>
  <si>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</si>
  <si>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</si>
  <si>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</si>
  <si>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</si>
  <si>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</si>
  <si>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</si>
  <si>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</si>
  <si>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</si>
  <si>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</si>
  <si>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</si>
  <si>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</si>
  <si>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</si>
  <si>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</si>
  <si>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</si>
  <si>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</si>
  <si>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</si>
  <si>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</si>
  <si>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</si>
  <si>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</si>
  <si>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</si>
  <si>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</si>
  <si>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</si>
  <si>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</si>
  <si>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</si>
  <si>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</si>
  <si>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</si>
  <si>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</si>
  <si>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</si>
  <si>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</si>
  <si>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</si>
  <si>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</si>
  <si>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</si>
  <si>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</si>
  <si>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</si>
  <si>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</si>
  <si>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</si>
  <si>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</si>
  <si>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</si>
  <si>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</si>
  <si>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</si>
  <si>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</si>
  <si>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</si>
  <si>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</si>
  <si>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</si>
  <si>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</si>
  <si>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</si>
  <si>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</si>
  <si>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</si>
  <si>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</si>
  <si>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</si>
  <si>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</si>
  <si>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</si>
  <si>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</si>
  <si>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</si>
  <si>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</si>
  <si>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</si>
  <si>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</si>
  <si>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</si>
  <si>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</si>
  <si>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</si>
  <si>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</si>
  <si>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</si>
  <si>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</si>
  <si>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</si>
  <si>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</si>
  <si>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</si>
  <si>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</si>
  <si>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</si>
  <si>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</si>
  <si>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</si>
  <si>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</si>
  <si>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</si>
  <si>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</si>
  <si>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</si>
  <si>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</si>
  <si>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</si>
  <si>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</si>
  <si>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</si>
  <si>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</si>
  <si>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</si>
  <si>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</si>
  <si>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</si>
  <si>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</si>
  <si>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</si>
  <si>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</si>
  <si>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</si>
  <si>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</si>
  <si>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</si>
  <si>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</si>
  <si>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</si>
  <si>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</si>
  <si>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</si>
  <si>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</si>
  <si>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</si>
  <si>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</si>
  <si>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</si>
  <si>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</si>
  <si>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</si>
  <si>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</si>
  <si>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</si>
  <si>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</si>
  <si>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</si>
  <si>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</si>
  <si>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</si>
  <si>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</si>
  <si>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</si>
  <si>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</si>
  <si>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</si>
  <si>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</si>
  <si>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</si>
  <si>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</si>
  <si>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</si>
  <si>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</si>
  <si>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</si>
  <si>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</si>
  <si>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</si>
  <si>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</si>
  <si>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</si>
  <si>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</si>
  <si>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</si>
  <si>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</si>
  <si>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</si>
  <si>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</si>
  <si>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</si>
  <si>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</si>
  <si>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</si>
  <si>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</si>
  <si>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</si>
  <si>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</si>
  <si>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</si>
  <si>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</si>
  <si>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</si>
  <si>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</si>
  <si>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</si>
  <si>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</si>
  <si>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</si>
  <si>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</si>
  <si>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</si>
  <si>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</si>
  <si>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</si>
  <si>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</si>
  <si>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</si>
  <si>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</si>
  <si>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</si>
  <si>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</si>
  <si>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</si>
  <si>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</si>
  <si>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</si>
  <si>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</si>
  <si>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</si>
  <si>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</si>
  <si>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</si>
  <si>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</si>
  <si>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</si>
  <si>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</si>
  <si>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</si>
  <si>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</si>
  <si>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</si>
  <si>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</si>
  <si>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</si>
  <si>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</si>
  <si>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</si>
  <si>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</si>
  <si>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</si>
  <si>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</si>
  <si>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</si>
  <si>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</si>
  <si>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</si>
  <si>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</si>
  <si>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</si>
  <si>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</si>
  <si>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</si>
  <si>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</si>
  <si>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</si>
  <si>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</si>
  <si>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</si>
  <si>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</si>
  <si>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</si>
  <si>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</si>
  <si>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</si>
  <si>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</si>
  <si>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</si>
  <si>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</si>
  <si>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</si>
  <si>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</si>
  <si>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</si>
  <si>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</si>
  <si>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</si>
  <si>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</si>
  <si>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</si>
  <si>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</si>
  <si>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</si>
  <si>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</si>
  <si>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</si>
  <si>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</si>
  <si>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</si>
  <si>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</si>
  <si>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</si>
  <si>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</si>
  <si>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</si>
  <si>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</si>
  <si>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</si>
  <si>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</si>
  <si>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</si>
  <si>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</si>
  <si>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</si>
  <si>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</si>
  <si>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</si>
  <si>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</si>
  <si>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</si>
  <si>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</si>
  <si>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</si>
  <si>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</si>
  <si>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</si>
  <si>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</si>
  <si>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</si>
  <si>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</si>
  <si>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</si>
  <si>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</si>
  <si>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</si>
  <si>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</si>
  <si>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</si>
  <si>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</si>
  <si>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</si>
  <si>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</si>
  <si>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</si>
  <si>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</si>
  <si>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</si>
  <si>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</si>
  <si>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</si>
  <si>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</si>
  <si>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</si>
  <si>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</si>
  <si>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</si>
  <si>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</si>
  <si>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</si>
  <si>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</si>
  <si>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</si>
  <si>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</si>
  <si>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</si>
  <si>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</si>
  <si>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</si>
  <si>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</si>
  <si>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</si>
  <si>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</si>
  <si>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</si>
  <si>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</si>
  <si>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</si>
  <si>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</si>
  <si>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</si>
  <si>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</si>
  <si>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</si>
  <si>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</si>
  <si>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</si>
  <si>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</si>
  <si>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</si>
  <si>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</si>
  <si>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</si>
  <si>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</si>
  <si>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</si>
  <si>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</si>
  <si>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</si>
  <si>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</si>
  <si>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</si>
  <si>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</si>
  <si>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</si>
  <si>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</si>
  <si>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</si>
  <si>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</si>
  <si>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</si>
  <si>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</si>
  <si>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</si>
  <si>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</si>
  <si>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</si>
  <si>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</si>
  <si>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</si>
  <si>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</si>
  <si>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</si>
  <si>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</si>
  <si>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</si>
  <si>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</si>
  <si>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</si>
  <si>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</si>
  <si>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</si>
  <si>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</si>
  <si>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</si>
  <si>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</si>
  <si>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</si>
  <si>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</si>
  <si>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</si>
  <si>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</si>
  <si>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</si>
  <si>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</si>
  <si>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</si>
  <si>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</si>
  <si>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</si>
  <si>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</si>
  <si>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</si>
  <si>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</si>
  <si>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</si>
  <si>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</si>
  <si>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</si>
  <si>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</si>
  <si>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</si>
  <si>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</si>
  <si>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</si>
  <si>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</si>
  <si>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</si>
  <si>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</si>
  <si>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</si>
  <si>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</si>
  <si>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</si>
  <si>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</si>
  <si>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</si>
  <si>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</si>
  <si>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</si>
  <si>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</si>
  <si>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</si>
  <si>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</si>
  <si>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</si>
  <si>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</si>
  <si>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</si>
  <si>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</si>
  <si>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</si>
  <si>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</si>
  <si>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</si>
  <si>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</si>
  <si>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</si>
  <si>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</si>
  <si>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</si>
  <si>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</si>
  <si>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</si>
  <si>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</si>
  <si>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</si>
  <si>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</si>
  <si>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</si>
  <si>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</si>
  <si>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</si>
  <si>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</si>
  <si>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</si>
  <si>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</si>
  <si>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</si>
  <si>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</si>
  <si>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</si>
  <si>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</si>
  <si>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</si>
  <si>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</si>
  <si>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</si>
  <si>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</si>
  <si>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</si>
  <si>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</si>
  <si>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</si>
  <si>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</si>
  <si>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</si>
  <si>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</si>
  <si>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</si>
  <si>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</si>
  <si>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</si>
  <si>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</si>
  <si>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</si>
  <si>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</si>
  <si>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</si>
  <si>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</si>
  <si>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</si>
  <si>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</si>
  <si>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</si>
  <si>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</si>
  <si>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</si>
  <si>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</si>
  <si>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</si>
  <si>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</si>
  <si>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</si>
  <si>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</si>
  <si>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</si>
  <si>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</si>
  <si>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</si>
  <si>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</si>
  <si>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</si>
  <si>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</si>
  <si>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</si>
  <si>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</si>
  <si>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</si>
  <si>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</si>
  <si>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</si>
  <si>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</si>
  <si>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</si>
  <si>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</si>
  <si>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</si>
  <si>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</si>
  <si>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</si>
  <si>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</si>
  <si>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</si>
  <si>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</si>
  <si>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</si>
  <si>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</si>
  <si>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</si>
  <si>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</si>
  <si>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</si>
  <si>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</si>
  <si>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</si>
  <si>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</si>
  <si>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</si>
  <si>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</si>
  <si>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</si>
  <si>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</si>
  <si>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</si>
  <si>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</si>
  <si>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</si>
  <si>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</si>
  <si>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</si>
  <si>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</si>
  <si>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</si>
  <si>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</si>
  <si>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</si>
  <si>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</si>
  <si>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</si>
  <si>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</si>
  <si>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</si>
  <si>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</si>
  <si>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</si>
  <si>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</si>
  <si>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</si>
  <si>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</si>
  <si>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</si>
  <si>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</si>
  <si>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</si>
  <si>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</si>
  <si>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</si>
  <si>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</si>
  <si>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</si>
  <si>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</si>
  <si>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</si>
  <si>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</si>
  <si>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</si>
  <si>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</si>
  <si>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</si>
  <si>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</si>
  <si>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</si>
  <si>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</si>
  <si>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</si>
  <si>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</si>
  <si>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</si>
  <si>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</si>
  <si>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</si>
  <si>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</si>
  <si>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</si>
  <si>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</si>
  <si>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</si>
  <si>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</si>
  <si>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</si>
  <si>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</si>
  <si>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</si>
  <si>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</si>
  <si>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</si>
  <si>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</si>
  <si>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</si>
  <si>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</si>
  <si>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</si>
  <si>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</si>
  <si>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</si>
  <si>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</si>
  <si>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</si>
  <si>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</si>
  <si>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</si>
  <si>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</si>
  <si>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</si>
  <si>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</si>
  <si>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</si>
  <si>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</si>
  <si>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</si>
  <si>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</si>
  <si>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</si>
  <si>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</si>
  <si>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</si>
  <si>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</si>
  <si>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</si>
  <si>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</si>
  <si>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</si>
  <si>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</si>
  <si>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</si>
  <si>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</si>
  <si>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</si>
  <si>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</si>
  <si>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</si>
  <si>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</si>
  <si>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</si>
  <si>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</si>
  <si>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</si>
  <si>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</si>
  <si>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</si>
  <si>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</si>
  <si>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</si>
  <si>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</si>
  <si>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</si>
  <si>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</si>
  <si>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</si>
  <si>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</si>
  <si>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</si>
  <si>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</si>
  <si>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</si>
  <si>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</si>
  <si>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</si>
  <si>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</si>
  <si>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</si>
  <si>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</si>
  <si>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</si>
  <si>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</si>
  <si>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</si>
  <si>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</si>
  <si>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</si>
  <si>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</si>
  <si>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</si>
  <si>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</si>
  <si>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</si>
  <si>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</si>
  <si>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</si>
  <si>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</si>
  <si>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</si>
  <si>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</si>
  <si>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</si>
  <si>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</si>
  <si>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</si>
  <si>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</si>
  <si>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</si>
  <si>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</si>
  <si>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</si>
  <si>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</si>
  <si>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</si>
  <si>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</si>
  <si>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</si>
  <si>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</si>
  <si>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</si>
  <si>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</si>
  <si>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</si>
  <si>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</si>
  <si>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</si>
  <si>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</si>
  <si>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</si>
  <si>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</si>
  <si>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</si>
  <si>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</si>
  <si>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</si>
  <si>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</si>
  <si>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</si>
  <si>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</si>
  <si>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</si>
  <si>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</si>
  <si>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</si>
  <si>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</si>
  <si>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</si>
  <si>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</si>
  <si>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</si>
  <si>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</si>
  <si>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</si>
  <si>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</si>
  <si>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</si>
  <si>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</si>
  <si>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</si>
  <si>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</si>
  <si>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</si>
  <si>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</si>
  <si>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</si>
  <si>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</si>
  <si>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</si>
  <si>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</si>
  <si>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</si>
  <si>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</si>
  <si>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</si>
  <si>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</si>
  <si>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</si>
  <si>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</si>
  <si>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</si>
  <si>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</si>
  <si>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</si>
  <si>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</si>
  <si>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</si>
  <si>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</si>
  <si>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</si>
  <si>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</si>
  <si>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</si>
  <si>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</si>
  <si>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</si>
  <si>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</si>
  <si>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</si>
  <si>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</si>
  <si>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</si>
  <si>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</si>
  <si>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</si>
  <si>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</si>
  <si>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</si>
  <si>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</si>
  <si>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</si>
  <si>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</si>
  <si>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</si>
  <si>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</si>
  <si>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</si>
  <si>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</si>
  <si>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</si>
  <si>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</si>
  <si>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</si>
  <si>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</si>
  <si>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</si>
  <si>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</si>
  <si>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</si>
  <si>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</si>
  <si>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</si>
  <si>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</si>
  <si>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</si>
  <si>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</si>
  <si>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</si>
  <si>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</si>
  <si>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</si>
  <si>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</si>
  <si>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</si>
  <si>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</si>
  <si>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</si>
  <si>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</si>
  <si>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</si>
  <si>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</si>
  <si>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</si>
  <si>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</si>
  <si>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</si>
  <si>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</si>
  <si>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</si>
  <si>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</si>
  <si>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</si>
  <si>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</si>
  <si>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</si>
  <si>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</si>
  <si>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</si>
  <si>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</si>
  <si>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</si>
  <si>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</si>
  <si>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</si>
  <si>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</si>
  <si>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</si>
  <si>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</si>
  <si>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</si>
  <si>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</si>
  <si>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</si>
  <si>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</si>
  <si>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</si>
  <si>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</si>
  <si>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</si>
  <si>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</si>
  <si>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</si>
  <si>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</si>
  <si>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</si>
  <si>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</si>
  <si>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</si>
  <si>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</si>
  <si>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</si>
  <si>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</si>
  <si>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</si>
  <si>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</si>
  <si>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</si>
  <si>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</si>
  <si>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</si>
  <si>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</si>
  <si>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</si>
  <si>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</si>
  <si>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</si>
  <si>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</si>
  <si>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</si>
  <si>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</si>
  <si>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</si>
  <si>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</si>
  <si>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</si>
  <si>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</si>
  <si>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</si>
  <si>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</si>
  <si>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</si>
  <si>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</si>
  <si>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</si>
  <si>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</si>
  <si>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</si>
  <si>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</si>
  <si>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</si>
  <si>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</si>
  <si>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</si>
  <si>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</si>
  <si>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</si>
  <si>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</si>
  <si>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</si>
  <si>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</si>
  <si>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</si>
  <si>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</si>
  <si>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</si>
  <si>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</si>
  <si>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</si>
  <si>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</si>
  <si>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</si>
  <si>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</si>
  <si>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</si>
  <si>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</si>
  <si>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</si>
  <si>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</si>
  <si>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</si>
  <si>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</si>
  <si>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</si>
  <si>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</si>
  <si>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</si>
  <si>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</si>
  <si>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</si>
  <si>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</si>
  <si>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</si>
  <si>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</si>
  <si>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</si>
  <si>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</si>
  <si>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</si>
  <si>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</si>
  <si>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</si>
  <si>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</si>
  <si>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</si>
  <si>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</si>
  <si>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</si>
  <si>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</si>
  <si>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</si>
  <si>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</si>
  <si>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</si>
  <si>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</si>
  <si>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</si>
  <si>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</si>
  <si>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</si>
  <si>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</si>
  <si>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</si>
  <si>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</si>
  <si>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</si>
  <si>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</si>
  <si>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</si>
  <si>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</si>
  <si>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</si>
  <si>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</si>
  <si>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</si>
  <si>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</si>
  <si>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</si>
  <si>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</si>
  <si>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</si>
  <si>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</si>
  <si>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</si>
  <si>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</si>
  <si>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</si>
  <si>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</si>
  <si>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</si>
  <si>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</si>
  <si>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</si>
  <si>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</si>
  <si>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</si>
  <si>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</si>
  <si>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</si>
  <si>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</si>
  <si>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</si>
  <si>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</si>
  <si>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</si>
  <si>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</si>
  <si>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</si>
  <si>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</si>
  <si>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</si>
  <si>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</si>
  <si>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</si>
  <si>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</si>
  <si>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</si>
  <si>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</si>
  <si>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</si>
  <si>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</si>
  <si>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</si>
  <si>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</si>
  <si>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</si>
  <si>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</si>
  <si>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</si>
  <si>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</si>
  <si>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</si>
  <si>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</si>
  <si>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</si>
  <si>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</si>
  <si>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</si>
  <si>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</si>
  <si>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</si>
  <si>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</si>
  <si>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</si>
  <si>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</si>
  <si>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</si>
  <si>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</si>
  <si>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</si>
  <si>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</si>
  <si>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</si>
  <si>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</si>
  <si>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</si>
  <si>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</si>
  <si>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</si>
  <si>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</si>
  <si>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</si>
  <si>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</si>
  <si>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</si>
  <si>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</si>
  <si>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</si>
  <si>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</si>
  <si>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</si>
  <si>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</si>
  <si>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</si>
  <si>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</si>
  <si>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</si>
  <si>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</si>
  <si>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</si>
  <si>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</si>
  <si>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</si>
  <si>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</si>
  <si>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</si>
  <si>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</si>
  <si>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</si>
  <si>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</si>
  <si>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</si>
  <si>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</si>
  <si>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</si>
  <si>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</si>
  <si>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</si>
  <si>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</si>
  <si>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</si>
  <si>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</si>
  <si>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</si>
  <si>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</si>
  <si>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</si>
  <si>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</si>
  <si>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</si>
  <si>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</si>
  <si>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</si>
  <si>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</si>
  <si>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</si>
  <si>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</si>
  <si>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</si>
  <si>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</si>
  <si>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</si>
  <si>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</si>
  <si>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</si>
  <si>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</si>
  <si>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</si>
  <si>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</si>
  <si>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</si>
  <si>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</si>
  <si>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</si>
  <si>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</si>
  <si>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</si>
  <si>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</si>
  <si>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</si>
  <si>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</si>
  <si>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</si>
  <si>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</si>
  <si>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</si>
  <si>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</si>
  <si>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</si>
  <si>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</si>
  <si>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</si>
  <si>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</si>
  <si>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</si>
  <si>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</si>
  <si>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</si>
  <si>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</si>
  <si>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</si>
  <si>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</si>
  <si>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</si>
  <si>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</si>
  <si>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</si>
  <si>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</si>
  <si>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</si>
  <si>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</si>
  <si>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</si>
  <si>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</si>
  <si>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</si>
  <si>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</si>
  <si>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</si>
  <si>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</si>
  <si>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</si>
  <si>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</si>
  <si>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</si>
  <si>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</si>
  <si>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</si>
  <si>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</si>
  <si>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</si>
  <si>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</si>
  <si>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</si>
  <si>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</si>
  <si>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</si>
  <si>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</si>
  <si>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</si>
  <si>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</si>
  <si>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</si>
  <si>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</si>
  <si>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</si>
  <si>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</si>
  <si>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</si>
  <si>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</si>
  <si>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</si>
  <si>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</si>
  <si>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</si>
  <si>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</si>
  <si>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</si>
  <si>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</si>
  <si>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</si>
  <si>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</si>
  <si>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</si>
  <si>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</si>
  <si>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</si>
  <si>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</si>
  <si>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</si>
  <si>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</si>
  <si>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</si>
  <si>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</si>
  <si>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</si>
  <si>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</si>
  <si>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</si>
  <si>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</si>
  <si>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</si>
  <si>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</si>
  <si>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</si>
  <si>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</si>
  <si>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</si>
  <si>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</si>
  <si>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</si>
  <si>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</si>
  <si>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</si>
  <si>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</si>
  <si>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</si>
  <si>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</si>
  <si>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</si>
  <si>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</si>
  <si>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</si>
  <si>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</si>
  <si>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</si>
  <si>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</si>
  <si>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</si>
  <si>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</si>
  <si>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</si>
  <si>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</si>
  <si>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</si>
  <si>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</si>
  <si>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</si>
  <si>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</si>
  <si>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</si>
  <si>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</si>
  <si>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</si>
  <si>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</si>
  <si>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</si>
  <si>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</si>
  <si>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</si>
  <si>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</si>
  <si>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</si>
  <si>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</si>
  <si>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</si>
  <si>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</si>
  <si>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</si>
  <si>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</si>
  <si>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</si>
  <si>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</si>
  <si>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</si>
  <si>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</si>
  <si>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</si>
  <si>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</si>
  <si>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</si>
  <si>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</si>
  <si>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</si>
  <si>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</si>
  <si>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</si>
  <si>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</si>
  <si>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</si>
  <si>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</si>
  <si>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</si>
  <si>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</si>
  <si>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</si>
  <si>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</si>
  <si>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</si>
  <si>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</si>
  <si>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</si>
  <si>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</si>
  <si>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</si>
  <si>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</si>
  <si>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</si>
  <si>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</si>
  <si>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</si>
  <si>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</si>
  <si>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</si>
  <si>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</si>
  <si>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</si>
  <si>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</si>
  <si>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</si>
  <si>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</si>
  <si>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</si>
  <si>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</si>
  <si>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</si>
  <si>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</si>
  <si>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</si>
  <si>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</si>
  <si>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</si>
  <si>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</si>
  <si>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</si>
  <si>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</si>
  <si>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</si>
  <si>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</si>
  <si>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</si>
  <si>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</si>
  <si>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</si>
  <si>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</si>
  <si>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</si>
  <si>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</si>
  <si>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</si>
  <si>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</si>
  <si>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</si>
  <si>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</si>
  <si>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</si>
  <si>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</si>
  <si>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</si>
  <si>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</si>
  <si>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</si>
  <si>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</si>
  <si>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</si>
  <si>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</si>
  <si>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</si>
  <si>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</si>
  <si>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</si>
  <si>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</si>
  <si>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</si>
  <si>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</si>
  <si>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</si>
  <si>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</si>
  <si>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</si>
  <si>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</si>
  <si>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</si>
  <si>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</si>
  <si>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</si>
  <si>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</si>
  <si>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</si>
  <si>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</si>
  <si>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</si>
  <si>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</si>
  <si>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</si>
  <si>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</si>
  <si>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</si>
  <si>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</si>
  <si>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</si>
  <si>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</si>
  <si>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</si>
  <si>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</si>
  <si>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</si>
  <si>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</si>
  <si>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</si>
  <si>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</si>
  <si>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</si>
  <si>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</si>
  <si>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</si>
  <si>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</si>
  <si>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</si>
  <si>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</si>
  <si>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</si>
  <si>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</si>
  <si>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</si>
  <si>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</si>
  <si>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</si>
  <si>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</si>
  <si>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</si>
  <si>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</si>
  <si>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</si>
  <si>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</si>
  <si>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</si>
  <si>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</si>
  <si>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</si>
  <si>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</si>
  <si>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</si>
  <si>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</si>
  <si>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</si>
  <si>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</si>
  <si>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</si>
  <si>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</si>
  <si>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</si>
  <si>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</si>
  <si>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</si>
  <si>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</si>
  <si>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</si>
  <si>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</si>
  <si>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</si>
  <si>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</si>
  <si>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</si>
  <si>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</si>
  <si>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</si>
  <si>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</si>
  <si>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</si>
  <si>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</si>
  <si>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</si>
  <si>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</si>
  <si>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</si>
  <si>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</si>
  <si>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</si>
  <si>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</si>
  <si>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</si>
  <si>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</si>
  <si>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</si>
  <si>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</si>
  <si>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</si>
  <si>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</si>
  <si>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</si>
  <si>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</si>
  <si>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</si>
  <si>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</si>
  <si>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</si>
  <si>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</si>
  <si>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</si>
  <si>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</si>
  <si>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</si>
  <si>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</si>
  <si>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</si>
  <si>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</si>
  <si>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</si>
  <si>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</si>
  <si>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</si>
  <si>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</si>
  <si>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</si>
  <si>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</si>
  <si>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</si>
  <si>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</si>
  <si>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</si>
  <si>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</si>
  <si>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</si>
  <si>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</si>
  <si>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</si>
  <si>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</si>
  <si>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</si>
  <si>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</si>
  <si>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</si>
  <si>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</si>
  <si>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</si>
  <si>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</si>
  <si>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</si>
  <si>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</si>
  <si>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</si>
  <si>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</si>
  <si>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</si>
  <si>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</si>
  <si>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</si>
  <si>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</si>
  <si>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</si>
  <si>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</si>
  <si>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</si>
  <si>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</si>
  <si>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</si>
  <si>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</si>
  <si>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</si>
  <si>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</si>
  <si>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</si>
  <si>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</si>
  <si>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</si>
  <si>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</si>
  <si>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</si>
  <si>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</si>
  <si>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</si>
  <si>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</si>
  <si>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</si>
  <si>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</si>
  <si>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</si>
  <si>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</si>
  <si>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</si>
  <si>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</si>
  <si>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</si>
  <si>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</si>
  <si>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</si>
  <si>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</si>
  <si>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</si>
  <si>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</si>
  <si>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</si>
  <si>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</si>
  <si>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</si>
  <si>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</si>
  <si>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</si>
  <si>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</si>
  <si>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</si>
  <si>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</si>
  <si>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</si>
  <si>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</si>
  <si>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</si>
  <si>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</si>
  <si>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</si>
  <si>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</si>
  <si>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</si>
  <si>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</si>
  <si>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</si>
  <si>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</si>
  <si>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</si>
  <si>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</si>
  <si>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</si>
  <si>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</si>
  <si>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</si>
  <si>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</si>
  <si>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</si>
  <si>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</si>
  <si>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</si>
  <si>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</si>
  <si>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</si>
  <si>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</si>
  <si>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</si>
  <si>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</si>
  <si>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</si>
  <si>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</si>
  <si>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</si>
  <si>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</si>
  <si>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</si>
  <si>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</si>
  <si>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</si>
  <si>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</si>
  <si>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</si>
  <si>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</si>
  <si>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</si>
  <si>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</si>
  <si>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</si>
  <si>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</si>
  <si>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</si>
  <si>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</si>
  <si>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</si>
  <si>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</si>
  <si>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</si>
  <si>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</si>
  <si>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</si>
  <si>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</si>
  <si>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</si>
  <si>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</si>
  <si>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</si>
  <si>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</si>
  <si>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</si>
  <si>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</si>
  <si>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</si>
  <si>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</si>
  <si>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</si>
  <si>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</si>
  <si>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</si>
  <si>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</si>
  <si>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</si>
  <si>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</si>
  <si>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</si>
  <si>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</si>
  <si>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</si>
  <si>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</si>
  <si>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</si>
  <si>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</si>
  <si>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</si>
  <si>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</si>
  <si>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</si>
  <si>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</si>
  <si>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</si>
  <si>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</si>
  <si>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</si>
  <si>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</si>
  <si>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</si>
  <si>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</si>
  <si>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</si>
  <si>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</si>
  <si>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</si>
  <si>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</si>
  <si>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</si>
  <si>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</si>
  <si>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</si>
  <si>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</si>
  <si>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</si>
  <si>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</si>
  <si>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</si>
  <si>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</si>
  <si>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</si>
  <si>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</si>
  <si>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</si>
  <si>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</si>
  <si>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</si>
  <si>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</si>
  <si>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</si>
  <si>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</si>
  <si>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</si>
  <si>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</si>
  <si>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</si>
  <si>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</si>
  <si>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</si>
  <si>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</si>
  <si>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</si>
  <si>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</si>
  <si>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</si>
  <si>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</si>
  <si>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</si>
  <si>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</si>
  <si>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</si>
  <si>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</si>
  <si>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</si>
  <si>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</si>
  <si>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</si>
  <si>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</si>
  <si>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</si>
  <si>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</si>
  <si>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</si>
  <si>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</si>
  <si>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</si>
  <si>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</si>
  <si>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</si>
  <si>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</si>
  <si>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</si>
  <si>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</si>
  <si>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</si>
  <si>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</si>
  <si>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</si>
  <si>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</si>
  <si>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</si>
  <si>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</si>
  <si>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</si>
  <si>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</si>
  <si>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</si>
  <si>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</si>
  <si>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</si>
  <si>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</si>
  <si>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</si>
  <si>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</si>
  <si>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</si>
  <si>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</si>
  <si>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</si>
  <si>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</si>
  <si>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</si>
  <si>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</si>
  <si>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</si>
  <si>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</si>
  <si>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</si>
  <si>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</si>
  <si>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</si>
  <si>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</si>
  <si>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</si>
  <si>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</si>
  <si>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</si>
  <si>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</si>
  <si>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</si>
  <si>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</si>
  <si>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</si>
  <si>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</si>
  <si>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</si>
  <si>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</si>
  <si>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</si>
  <si>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</si>
  <si>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</si>
  <si>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</si>
  <si>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</si>
  <si>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</si>
  <si>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</si>
  <si>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</si>
  <si>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</si>
  <si>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</si>
  <si>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</si>
  <si>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</si>
  <si>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</si>
  <si>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</si>
  <si>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</si>
  <si>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</si>
  <si>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</si>
  <si>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</si>
  <si>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</si>
  <si>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</si>
  <si>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</si>
  <si>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</si>
  <si>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</si>
  <si>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</si>
  <si>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</si>
  <si>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</si>
  <si>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</si>
  <si>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</si>
  <si>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</si>
  <si>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</si>
  <si>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</si>
  <si>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</si>
  <si>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</si>
  <si>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</si>
  <si>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</si>
  <si>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</si>
  <si>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</si>
  <si>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</si>
  <si>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</si>
  <si>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</si>
  <si>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</si>
  <si>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</si>
  <si>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</si>
  <si>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</si>
  <si>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</si>
  <si>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</si>
  <si>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</si>
  <si>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</si>
  <si>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</si>
  <si>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</si>
  <si>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</si>
  <si>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</si>
  <si>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</si>
  <si>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</si>
  <si>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</si>
  <si>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</si>
  <si>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</si>
  <si>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</si>
  <si>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</si>
  <si>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</si>
  <si>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</si>
  <si>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</si>
  <si>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</si>
  <si>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</si>
  <si>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</si>
  <si>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</si>
  <si>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</si>
  <si>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</si>
  <si>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</si>
  <si>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</si>
  <si>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</si>
  <si>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</si>
  <si>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</si>
  <si>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</si>
  <si>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</si>
  <si>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</si>
  <si>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</si>
  <si>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</si>
  <si>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</si>
  <si>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</si>
  <si>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</si>
  <si>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</si>
  <si>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</si>
  <si>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</si>
  <si>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</si>
  <si>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</si>
  <si>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</si>
  <si>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</si>
  <si>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</si>
  <si>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</si>
  <si>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</si>
  <si>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</si>
  <si>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</si>
  <si>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</si>
  <si>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</si>
  <si>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</si>
  <si>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</si>
  <si>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</si>
  <si>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</si>
  <si>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</si>
  <si>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</si>
  <si>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</si>
  <si>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</si>
  <si>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</si>
  <si>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</si>
  <si>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</si>
  <si>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</si>
  <si>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</si>
  <si>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</si>
  <si>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</si>
  <si>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</si>
  <si>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</si>
  <si>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</si>
  <si>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</si>
  <si>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</si>
  <si>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</si>
  <si>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</si>
  <si>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</si>
  <si>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</si>
  <si>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</si>
  <si>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</si>
  <si>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</si>
  <si>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</si>
  <si>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</si>
  <si>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</si>
  <si>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</si>
  <si>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</si>
  <si>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</si>
  <si>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</si>
  <si>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</si>
  <si>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</si>
  <si>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</si>
  <si>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</si>
  <si>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</si>
  <si>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</si>
  <si>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</si>
  <si>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</si>
  <si>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</si>
  <si>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</si>
  <si>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</si>
  <si>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</si>
  <si>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</si>
  <si>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</si>
  <si>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</si>
  <si>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</si>
  <si>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</si>
  <si>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</si>
  <si>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</si>
  <si>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</si>
  <si>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</si>
  <si>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</si>
  <si>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</si>
  <si>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</si>
  <si>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</si>
  <si>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</si>
  <si>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</si>
  <si>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</si>
  <si>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</si>
  <si>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</si>
  <si>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</si>
  <si>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</si>
  <si>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</si>
  <si>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</si>
  <si>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</si>
  <si>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</si>
  <si>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</si>
  <si>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</si>
  <si>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</si>
  <si>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</si>
  <si>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</si>
  <si>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</si>
  <si>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</si>
  <si>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</si>
  <si>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</si>
  <si>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</si>
  <si>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</si>
  <si>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</si>
  <si>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</si>
  <si>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</si>
  <si>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</si>
  <si>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</si>
  <si>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</si>
  <si>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</si>
  <si>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</si>
  <si>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</si>
  <si>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</si>
  <si>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</si>
  <si>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</si>
  <si>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</si>
  <si>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</si>
  <si>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</si>
  <si>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</si>
  <si>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</si>
  <si>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</si>
  <si>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</si>
  <si>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</si>
  <si>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</si>
  <si>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</si>
  <si>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</si>
  <si>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</si>
  <si>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</si>
  <si>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</si>
  <si>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</si>
  <si>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</si>
  <si>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</si>
  <si>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</si>
  <si>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</si>
  <si>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</si>
  <si>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</si>
  <si>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</si>
  <si>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</si>
  <si>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</si>
  <si>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</si>
  <si>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</si>
  <si>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</si>
  <si>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</si>
  <si>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</si>
  <si>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</si>
  <si>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</si>
  <si>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</si>
  <si>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</si>
  <si>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</si>
  <si>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</si>
  <si>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</si>
  <si>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</si>
  <si>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</si>
  <si>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</si>
  <si>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</si>
  <si>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</si>
  <si>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</si>
  <si>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</si>
  <si>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</si>
  <si>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</si>
  <si>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</si>
  <si>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</si>
  <si>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</si>
  <si>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</si>
  <si>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</si>
  <si>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</si>
  <si>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</si>
  <si>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</si>
  <si>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</si>
  <si>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</si>
  <si>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</si>
  <si>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</si>
  <si>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</si>
  <si>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</si>
  <si>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</si>
  <si>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</si>
  <si>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</si>
  <si>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</si>
  <si>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</si>
  <si>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</si>
  <si>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</si>
  <si>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</si>
  <si>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</si>
  <si>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</si>
  <si>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</si>
  <si>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</si>
  <si>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</si>
  <si>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</si>
  <si>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</si>
  <si>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</si>
  <si>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</si>
  <si>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</si>
  <si>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</si>
  <si>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</si>
  <si>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</si>
  <si>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</si>
  <si>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</si>
  <si>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</si>
  <si>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</si>
  <si>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</si>
  <si>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</si>
  <si>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</si>
  <si>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</si>
  <si>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</si>
  <si>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</si>
  <si>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</si>
  <si>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</si>
  <si>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</si>
  <si>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</si>
  <si>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</si>
  <si>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</si>
  <si>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</si>
  <si>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</si>
  <si>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</si>
  <si>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</si>
  <si>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</si>
  <si>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</si>
  <si>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</si>
  <si>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</si>
  <si>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</si>
  <si>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</si>
  <si>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</si>
  <si>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</si>
  <si>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</si>
  <si>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</si>
  <si>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</si>
  <si>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</si>
  <si>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</si>
  <si>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</si>
  <si>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</si>
  <si>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</si>
  <si>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</si>
  <si>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</si>
  <si>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</si>
  <si>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</si>
  <si>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</si>
  <si>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</si>
  <si>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</si>
  <si>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</si>
  <si>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</si>
  <si>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</si>
  <si>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</si>
  <si>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</si>
  <si>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</si>
  <si>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</si>
  <si>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</si>
  <si>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</si>
  <si>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</si>
  <si>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</si>
  <si>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</si>
  <si>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</si>
  <si>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</si>
  <si>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</si>
  <si>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</si>
  <si>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</si>
  <si>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</si>
  <si>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</si>
  <si>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</si>
  <si>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</si>
  <si>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</si>
  <si>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</si>
  <si>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</si>
  <si>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</si>
  <si>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</si>
  <si>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</si>
  <si>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</si>
  <si>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</si>
  <si>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</si>
  <si>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</si>
  <si>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</si>
  <si>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</si>
  <si>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</si>
  <si>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</si>
  <si>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</si>
  <si>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</si>
  <si>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</si>
  <si>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</si>
  <si>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</si>
  <si>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</si>
  <si>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</si>
  <si>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</si>
  <si>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</si>
  <si>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</si>
  <si>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</si>
  <si>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</si>
  <si>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</si>
  <si>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</si>
  <si>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</si>
  <si>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</si>
  <si>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</si>
  <si>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</si>
  <si>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</si>
  <si>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</si>
  <si>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</si>
  <si>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</si>
  <si>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</si>
  <si>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</si>
  <si>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</si>
  <si>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</si>
  <si>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</si>
  <si>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</si>
  <si>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</si>
  <si>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</si>
  <si>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</si>
  <si>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</si>
  <si>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</si>
  <si>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</si>
  <si>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</si>
  <si>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</si>
  <si>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</si>
  <si>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</si>
  <si>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</si>
  <si>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</si>
  <si>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</si>
  <si>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</si>
  <si>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</si>
  <si>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</si>
  <si>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</si>
  <si>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</si>
  <si>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</si>
  <si>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</si>
  <si>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</si>
  <si>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</si>
  <si>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</si>
  <si>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</si>
  <si>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</si>
  <si>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</si>
  <si>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</si>
  <si>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</si>
  <si>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</si>
  <si>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</si>
  <si>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</si>
  <si>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</si>
  <si>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</si>
  <si>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</si>
  <si>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</si>
  <si>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</si>
  <si>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</si>
  <si>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</si>
  <si>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</si>
  <si>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</si>
  <si>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</si>
  <si>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</si>
  <si>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</si>
  <si>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</si>
  <si>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</si>
  <si>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</si>
  <si>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</si>
  <si>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</si>
  <si>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</si>
  <si>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</si>
  <si>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</si>
  <si>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</si>
  <si>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</si>
  <si>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</si>
  <si>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</si>
  <si>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</si>
  <si>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</si>
  <si>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</si>
  <si>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</si>
  <si>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</si>
  <si>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</si>
  <si>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</si>
  <si>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</si>
  <si>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</si>
  <si>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</si>
  <si>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</si>
  <si>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</si>
  <si>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</si>
  <si>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</si>
  <si>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</si>
  <si>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</si>
  <si>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</si>
  <si>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</si>
  <si>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</si>
  <si>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</si>
  <si>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</si>
  <si>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</si>
  <si>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</si>
  <si>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</si>
  <si>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</si>
  <si>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</si>
  <si>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</si>
  <si>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</si>
  <si>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</si>
  <si>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</si>
  <si>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</si>
  <si>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</si>
  <si>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</si>
  <si>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</si>
  <si>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</si>
  <si>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</si>
  <si>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</si>
  <si>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</si>
  <si>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</si>
  <si>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</si>
  <si>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</si>
  <si>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</si>
  <si>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</si>
  <si>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</si>
  <si>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</si>
  <si>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</si>
  <si>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</si>
  <si>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</si>
  <si>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</si>
  <si>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</si>
  <si>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</si>
  <si>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</si>
  <si>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</si>
  <si>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</si>
  <si>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</si>
  <si>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</si>
  <si>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</si>
  <si>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</si>
  <si>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</si>
  <si>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</si>
  <si>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</si>
  <si>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</si>
  <si>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</si>
  <si>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</si>
  <si>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</si>
  <si>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</si>
  <si>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</si>
  <si>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</si>
  <si>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</si>
  <si>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</si>
  <si>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</si>
  <si>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</si>
  <si>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</si>
  <si>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</si>
  <si>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</si>
  <si>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</si>
  <si>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</si>
  <si>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</si>
  <si>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</si>
  <si>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</si>
  <si>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</si>
  <si>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</si>
  <si>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</si>
  <si>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</si>
  <si>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</si>
  <si>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</si>
  <si>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</si>
  <si>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</si>
  <si>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</si>
  <si>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</si>
  <si>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</si>
  <si>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</si>
  <si>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</si>
  <si>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</si>
  <si>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</si>
  <si>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</si>
  <si>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</si>
  <si>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</si>
  <si>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</si>
  <si>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</si>
  <si>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</si>
  <si>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</si>
  <si>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</si>
  <si>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</si>
  <si>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</si>
  <si>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</si>
  <si>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</si>
  <si>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</si>
  <si>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</si>
  <si>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</si>
  <si>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</si>
  <si>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</si>
  <si>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</si>
  <si>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</si>
  <si>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</si>
  <si>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</si>
  <si>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</si>
  <si>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</si>
  <si>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</si>
  <si>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</si>
  <si>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</si>
  <si>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</si>
  <si>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</si>
  <si>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</si>
  <si>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</si>
  <si>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</si>
  <si>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</si>
  <si>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</si>
  <si>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</si>
  <si>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</si>
  <si>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</si>
  <si>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</si>
  <si>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</si>
  <si>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</si>
  <si>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</si>
  <si>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</si>
  <si>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</si>
  <si>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</si>
  <si>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</si>
  <si>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</si>
  <si>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</si>
  <si>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</si>
  <si>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</si>
  <si>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</si>
  <si>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</si>
  <si>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</si>
  <si>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</si>
  <si>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</si>
  <si>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</si>
  <si>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</si>
  <si>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</si>
  <si>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</si>
  <si>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</si>
  <si>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</si>
  <si>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</si>
  <si>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</si>
  <si>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</si>
  <si>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</si>
  <si>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</si>
  <si>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</si>
  <si>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</si>
  <si>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</si>
  <si>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</si>
  <si>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</si>
  <si>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</si>
  <si>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</si>
  <si>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</si>
  <si>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</si>
  <si>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</si>
  <si>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</si>
  <si>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</si>
  <si>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</si>
  <si>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</si>
  <si>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</si>
  <si>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</si>
  <si>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</si>
  <si>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</si>
  <si>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</si>
  <si>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</si>
  <si>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</si>
  <si>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</si>
  <si>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</si>
  <si>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</si>
  <si>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</si>
  <si>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</si>
  <si>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</si>
  <si>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</si>
  <si>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</si>
  <si>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</si>
  <si>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</si>
  <si>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</si>
  <si>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</si>
  <si>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</si>
  <si>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</si>
  <si>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</si>
  <si>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</si>
  <si>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</si>
  <si>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</si>
  <si>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</si>
  <si>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</si>
  <si>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</si>
  <si>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</si>
  <si>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</si>
  <si>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</si>
  <si>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</si>
  <si>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</si>
  <si>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</si>
  <si>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</si>
  <si>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</si>
  <si>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</si>
  <si>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</si>
  <si>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</si>
  <si>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</si>
  <si>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</si>
  <si>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</si>
  <si>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</si>
  <si>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</si>
  <si>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</si>
  <si>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</si>
  <si>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</si>
  <si>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</si>
  <si>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</si>
  <si>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</si>
  <si>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</si>
  <si>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</si>
  <si>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</si>
  <si>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</si>
  <si>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</si>
  <si>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</si>
  <si>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</si>
  <si>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</si>
  <si>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</si>
  <si>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</si>
  <si>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</si>
  <si>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</si>
  <si>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</si>
  <si>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</si>
  <si>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</si>
  <si>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</si>
  <si>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</si>
  <si>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</si>
  <si>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</si>
  <si>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</si>
  <si>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</si>
  <si>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</si>
  <si>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</si>
  <si>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</si>
  <si>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</si>
  <si>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</si>
  <si>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</si>
  <si>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</si>
  <si>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</si>
  <si>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</si>
  <si>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</si>
  <si>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</si>
  <si>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</si>
  <si>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</si>
  <si>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</si>
  <si>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</si>
  <si>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</si>
  <si>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</si>
  <si>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</si>
  <si>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</si>
  <si>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</si>
  <si>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</si>
  <si>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</si>
  <si>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</si>
  <si>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</si>
  <si>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</si>
  <si>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</si>
  <si>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</si>
  <si>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</si>
  <si>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</si>
  <si>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</si>
  <si>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</si>
  <si>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</si>
  <si>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</si>
  <si>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</si>
  <si>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</si>
  <si>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</si>
  <si>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</si>
  <si>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</si>
  <si>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</si>
  <si>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</si>
  <si>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</si>
  <si>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</si>
  <si>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</si>
  <si>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</si>
  <si>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</si>
  <si>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</si>
  <si>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</si>
  <si>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</si>
  <si>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</si>
  <si>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</si>
  <si>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</si>
  <si>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</si>
  <si>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</si>
  <si>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</si>
  <si>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</si>
  <si>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</si>
  <si>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</si>
  <si>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</si>
  <si>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</si>
  <si>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</si>
  <si>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</si>
  <si>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</si>
  <si>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</si>
  <si>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</si>
  <si>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</si>
  <si>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</si>
  <si>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</si>
  <si>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</si>
  <si>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</si>
  <si>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</si>
  <si>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</si>
  <si>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</si>
  <si>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</si>
  <si>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</si>
  <si>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</si>
  <si>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</si>
  <si>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</si>
  <si>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</si>
  <si>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</si>
  <si>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</si>
  <si>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</si>
  <si>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</si>
  <si>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</si>
  <si>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</si>
  <si>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</si>
  <si>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</si>
  <si>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</si>
  <si>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</si>
  <si>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</si>
  <si>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</si>
  <si>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</si>
  <si>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</si>
  <si>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</si>
  <si>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</si>
  <si>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</si>
  <si>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</si>
  <si>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</si>
  <si>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</si>
  <si>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</si>
  <si>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</si>
  <si>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</si>
  <si>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</si>
  <si>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</si>
  <si>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</si>
  <si>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</si>
  <si>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</si>
  <si>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</si>
  <si>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</si>
  <si>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</si>
  <si>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</si>
  <si>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</si>
  <si>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</si>
  <si>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</si>
  <si>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</si>
  <si>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</si>
  <si>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</si>
  <si>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</si>
  <si>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</si>
  <si>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</si>
  <si>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</si>
  <si>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</si>
  <si>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</si>
  <si>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</si>
  <si>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</si>
  <si>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</si>
  <si>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</si>
  <si>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</si>
  <si>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</si>
  <si>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</si>
  <si>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</si>
  <si>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</si>
  <si>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</si>
  <si>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</si>
  <si>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</si>
  <si>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</si>
  <si>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</si>
  <si>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</si>
  <si>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</si>
  <si>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</si>
  <si>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</si>
  <si>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</si>
  <si>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</si>
  <si>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</si>
  <si>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</si>
  <si>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</si>
  <si>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</si>
  <si>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</si>
  <si>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</si>
  <si>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</si>
  <si>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</si>
  <si>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</si>
  <si>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</si>
  <si>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</si>
  <si>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</si>
  <si>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</si>
  <si>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</si>
  <si>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</si>
  <si>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</si>
  <si>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</si>
  <si>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</si>
  <si>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</si>
  <si>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</si>
  <si>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</si>
  <si>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</si>
  <si>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</si>
  <si>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</si>
  <si>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</si>
  <si>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</si>
  <si>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</si>
  <si>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</si>
  <si>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</si>
  <si>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</si>
  <si>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</si>
  <si>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</si>
  <si>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</si>
  <si>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</si>
  <si>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</si>
  <si>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</si>
  <si>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</si>
  <si>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</si>
  <si>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</si>
  <si>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</si>
  <si>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</si>
  <si>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</si>
  <si>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</si>
  <si>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</si>
  <si>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</si>
  <si>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</si>
  <si>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</si>
  <si>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</si>
  <si>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</si>
  <si>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</si>
  <si>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</si>
  <si>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</si>
  <si>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</si>
  <si>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</si>
  <si>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</si>
  <si>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</si>
  <si>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</si>
  <si>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</si>
  <si>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</si>
  <si>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</si>
  <si>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</si>
  <si>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</si>
  <si>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</si>
  <si>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</si>
  <si>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</si>
  <si>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</si>
  <si>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</si>
  <si>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</si>
  <si>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</si>
  <si>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</si>
  <si>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</si>
  <si>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</si>
  <si>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</si>
  <si>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</si>
  <si>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</si>
  <si>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</si>
  <si>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</si>
  <si>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</si>
  <si>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</si>
  <si>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</si>
  <si>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</si>
  <si>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</si>
  <si>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</si>
  <si>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</si>
  <si>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</si>
  <si>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</si>
  <si>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</si>
  <si>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</si>
  <si>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</si>
  <si>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</si>
  <si>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</si>
  <si>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</si>
  <si>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</si>
  <si>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</si>
  <si>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</si>
  <si>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</si>
  <si>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</si>
  <si>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</si>
  <si>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</si>
  <si>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</si>
  <si>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</si>
  <si>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</si>
  <si>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</si>
  <si>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</si>
  <si>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</si>
  <si>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</si>
  <si>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</si>
  <si>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</si>
  <si>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</si>
  <si>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</si>
  <si>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</si>
  <si>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</si>
  <si>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</si>
  <si>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</si>
  <si>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</si>
  <si>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</si>
  <si>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</si>
  <si>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</si>
  <si>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</si>
  <si>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</si>
  <si>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</si>
  <si>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</si>
  <si>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</si>
  <si>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</si>
  <si>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</si>
  <si>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</si>
  <si>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</si>
  <si>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</si>
  <si>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</si>
  <si>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</si>
  <si>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</si>
  <si>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</si>
  <si>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</si>
  <si>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</si>
  <si>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</si>
  <si>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</si>
  <si>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</si>
  <si>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</si>
  <si>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</si>
  <si>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</si>
  <si>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</si>
  <si>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</si>
  <si>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</si>
  <si>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</si>
  <si>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</si>
  <si>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</si>
  <si>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</si>
  <si>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</si>
  <si>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</si>
  <si>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</si>
  <si>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</si>
  <si>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</si>
  <si>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</si>
  <si>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</si>
  <si>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</si>
  <si>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</si>
  <si>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</si>
  <si>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</si>
  <si>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</si>
  <si>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</si>
  <si>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</si>
  <si>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</si>
  <si>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</si>
  <si>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</si>
  <si>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</si>
  <si>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</si>
  <si>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</si>
  <si>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</si>
  <si>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</si>
  <si>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</si>
  <si>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</si>
  <si>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</si>
  <si>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</si>
  <si>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</si>
  <si>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</si>
  <si>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</si>
  <si>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</si>
  <si>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</si>
  <si>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</si>
  <si>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</si>
  <si>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</si>
  <si>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</si>
  <si>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</si>
  <si>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</si>
  <si>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</si>
  <si>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</si>
  <si>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</si>
  <si>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</si>
  <si>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</si>
  <si>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</si>
  <si>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</si>
  <si>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</si>
  <si>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</si>
  <si>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</si>
  <si>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</si>
  <si>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</si>
  <si>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</si>
  <si>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</si>
  <si>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</si>
  <si>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</si>
  <si>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</si>
  <si>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</si>
  <si>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</si>
  <si>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</si>
  <si>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</si>
  <si>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</si>
  <si>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</si>
  <si>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</si>
  <si>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</si>
  <si>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</si>
  <si>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</si>
  <si>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</si>
  <si>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</si>
  <si>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</si>
  <si>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</si>
  <si>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</si>
  <si>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</si>
  <si>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</si>
  <si>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</si>
  <si>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</si>
  <si>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</si>
  <si>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</si>
  <si>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</si>
  <si>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</si>
  <si>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</si>
  <si>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</si>
  <si>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</si>
  <si>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</si>
  <si>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</si>
  <si>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</si>
  <si>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</si>
  <si>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</si>
  <si>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</si>
  <si>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</si>
  <si>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</si>
  <si>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</si>
  <si>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</si>
  <si>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</si>
  <si>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</si>
  <si>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</si>
  <si>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</si>
  <si>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</si>
  <si>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</si>
  <si>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</si>
  <si>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</si>
  <si>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</si>
  <si>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</si>
  <si>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</si>
  <si>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</si>
  <si>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</si>
  <si>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</si>
  <si>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</si>
  <si>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</si>
  <si>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</si>
  <si>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</si>
  <si>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</si>
  <si>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</si>
  <si>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</si>
  <si>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</si>
  <si>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</si>
  <si>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</si>
  <si>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</si>
  <si>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</si>
  <si>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</si>
  <si>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</si>
  <si>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</si>
  <si>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</si>
  <si>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</si>
  <si>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</si>
  <si>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</si>
  <si>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</si>
  <si>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</si>
  <si>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</si>
  <si>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</si>
  <si>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</si>
  <si>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</si>
  <si>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</si>
  <si>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</si>
  <si>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</si>
  <si>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</si>
  <si>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</si>
  <si>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</si>
  <si>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</si>
  <si>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</si>
  <si>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</si>
  <si>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</si>
  <si>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</si>
  <si>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</si>
  <si>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</si>
  <si>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</si>
  <si>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</si>
  <si>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</si>
  <si>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</si>
  <si>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</si>
  <si>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</si>
  <si>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</si>
  <si>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</si>
  <si>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</si>
  <si>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</si>
  <si>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</si>
  <si>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</si>
  <si>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</si>
  <si>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</si>
  <si>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</si>
  <si>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</si>
  <si>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</si>
  <si>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</si>
  <si>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</si>
  <si>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</si>
  <si>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</si>
  <si>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</si>
  <si>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</si>
  <si>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</si>
  <si>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</si>
  <si>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</si>
  <si>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</si>
  <si>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</si>
  <si>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</si>
  <si>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</si>
  <si>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</si>
  <si>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</si>
  <si>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</si>
  <si>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</si>
  <si>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</si>
  <si>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</si>
  <si>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</si>
  <si>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</si>
  <si>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</si>
  <si>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</si>
  <si>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</si>
  <si>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</si>
  <si>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</si>
  <si>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</si>
  <si>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</si>
  <si>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</si>
  <si>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</si>
  <si>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</si>
  <si>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</si>
  <si>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</si>
  <si>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</si>
  <si>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</si>
  <si>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</si>
  <si>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</si>
  <si>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</si>
  <si>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</si>
  <si>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</si>
  <si>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</si>
  <si>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</si>
  <si>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</si>
  <si>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</si>
  <si>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</si>
  <si>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</si>
  <si>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</si>
  <si>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</si>
  <si>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</si>
  <si>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</si>
  <si>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</si>
  <si>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</si>
  <si>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</si>
  <si>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</si>
  <si>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</si>
  <si>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</si>
  <si>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</si>
  <si>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</si>
  <si>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</si>
  <si>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</si>
  <si>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</si>
  <si>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</si>
  <si>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</si>
  <si>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</si>
  <si>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</si>
  <si>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</si>
  <si>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</si>
  <si>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</si>
  <si>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</si>
  <si>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</si>
  <si>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</si>
  <si>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</si>
  <si>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</si>
  <si>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</si>
  <si>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</si>
  <si>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</si>
  <si>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</si>
  <si>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</si>
  <si>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</si>
  <si>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</si>
  <si>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</si>
  <si>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</si>
  <si>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</si>
  <si>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</si>
  <si>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</si>
  <si>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</si>
  <si>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</si>
  <si>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</si>
  <si>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</si>
  <si>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</si>
  <si>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</si>
  <si>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</si>
  <si>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</si>
  <si>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</si>
  <si>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</si>
  <si>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</si>
  <si>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</si>
  <si>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</si>
  <si>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</si>
  <si>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</si>
  <si>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</si>
  <si>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</si>
  <si>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</si>
  <si>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</si>
  <si>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</si>
  <si>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</si>
  <si>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</si>
  <si>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</si>
  <si>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</si>
  <si>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</si>
  <si>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</si>
  <si>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</si>
  <si>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</si>
  <si>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</si>
  <si>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</si>
  <si>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</si>
  <si>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</si>
  <si>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</si>
  <si>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</si>
  <si>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</si>
  <si>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</si>
  <si>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</si>
  <si>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</si>
  <si>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</si>
  <si>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</si>
  <si>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</si>
  <si>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</si>
  <si>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</si>
  <si>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</si>
  <si>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</si>
  <si>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</si>
  <si>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</si>
  <si>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</si>
  <si>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</si>
  <si>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</si>
  <si>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</si>
  <si>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</si>
  <si>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</si>
  <si>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</si>
  <si>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</si>
  <si>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</si>
  <si>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</si>
  <si>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</si>
  <si>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</si>
  <si>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</si>
  <si>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</si>
  <si>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</si>
  <si>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</si>
  <si>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</si>
  <si>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</si>
  <si>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</si>
  <si>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</si>
  <si>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</si>
  <si>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</si>
  <si>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</si>
  <si>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</si>
  <si>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</si>
  <si>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</si>
  <si>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</si>
  <si>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</si>
  <si>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</si>
  <si>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</si>
  <si>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</si>
  <si>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</si>
  <si>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</si>
  <si>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</si>
  <si>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</si>
  <si>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</si>
  <si>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</si>
  <si>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</si>
  <si>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</si>
  <si>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</si>
  <si>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</si>
  <si>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</si>
  <si>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</si>
  <si>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</si>
  <si>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</si>
  <si>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</si>
  <si>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</si>
  <si>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</si>
  <si>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</si>
  <si>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</si>
  <si>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</si>
  <si>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</si>
  <si>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</si>
  <si>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</si>
  <si>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</si>
  <si>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</si>
  <si>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</si>
  <si>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</si>
  <si>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</si>
  <si>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</si>
  <si>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</si>
  <si>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</si>
  <si>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</si>
  <si>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</si>
  <si>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</si>
  <si>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</si>
  <si>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</si>
  <si>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</si>
  <si>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</si>
  <si>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</si>
  <si>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</si>
  <si>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</si>
  <si>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</si>
  <si>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</si>
  <si>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</si>
  <si>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</si>
  <si>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</si>
  <si>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</si>
  <si>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</si>
  <si>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</si>
  <si>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</si>
  <si>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</si>
  <si>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</si>
  <si>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</si>
  <si>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</si>
  <si>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</si>
  <si>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</si>
  <si>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</si>
  <si>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</si>
  <si>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</si>
  <si>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</si>
  <si>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</si>
  <si>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</si>
  <si>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</si>
  <si>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</si>
  <si>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</si>
  <si>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</si>
  <si>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</si>
  <si>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</si>
  <si>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</si>
  <si>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</si>
  <si>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</si>
  <si>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</si>
  <si>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</si>
  <si>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</si>
  <si>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</si>
  <si>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</si>
  <si>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</si>
  <si>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</si>
  <si>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</si>
  <si>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</si>
  <si>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</si>
  <si>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</si>
  <si>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</si>
  <si>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</si>
  <si>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</si>
  <si>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</si>
  <si>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</si>
  <si>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</si>
  <si>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</si>
  <si>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</si>
  <si>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</si>
  <si>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</si>
  <si>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</si>
  <si>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</si>
  <si>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</si>
  <si>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</si>
  <si>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</si>
  <si>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</si>
  <si>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</si>
  <si>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</si>
  <si>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</si>
  <si>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</si>
  <si>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</si>
  <si>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</si>
  <si>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</si>
  <si>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</si>
  <si>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</si>
  <si>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</si>
  <si>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</si>
  <si>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</si>
  <si>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</si>
  <si>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</si>
  <si>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</si>
  <si>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</si>
  <si>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</si>
  <si>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</si>
  <si>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</si>
  <si>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</si>
  <si>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</si>
  <si>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</si>
  <si>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</si>
  <si>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</si>
  <si>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</si>
  <si>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</si>
  <si>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</si>
  <si>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</si>
  <si>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</si>
  <si>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</si>
  <si>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</si>
  <si>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</si>
  <si>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</si>
  <si>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</si>
  <si>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</si>
  <si>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</si>
  <si>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</si>
  <si>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</si>
  <si>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</si>
  <si>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</si>
  <si>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</si>
  <si>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</si>
  <si>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</si>
  <si>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</si>
  <si>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</si>
  <si>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</si>
  <si>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</si>
  <si>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</si>
  <si>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</si>
  <si>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</si>
  <si>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</si>
  <si>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</si>
  <si>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</si>
  <si>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</si>
  <si>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</si>
  <si>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</si>
  <si>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</si>
  <si>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</si>
  <si>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</si>
  <si>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</si>
  <si>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</si>
  <si>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</si>
  <si>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</si>
  <si>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</si>
  <si>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</si>
  <si>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</si>
  <si>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</si>
  <si>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</si>
  <si>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</si>
  <si>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</si>
  <si>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</si>
  <si>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</si>
  <si>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</si>
  <si>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</si>
  <si>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</si>
  <si>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</si>
  <si>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</si>
  <si>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</si>
  <si>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</si>
  <si>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</si>
  <si>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</si>
  <si>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</si>
  <si>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</si>
  <si>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</si>
  <si>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</si>
  <si>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</si>
  <si>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</si>
  <si>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</si>
  <si>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</si>
  <si>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</si>
  <si>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</si>
  <si>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</si>
  <si>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</si>
  <si>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</si>
  <si>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</si>
  <si>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</si>
  <si>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</si>
  <si>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</si>
  <si>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</si>
  <si>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</si>
  <si>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</si>
  <si>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</si>
  <si>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</si>
  <si>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</si>
  <si>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</si>
  <si>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</si>
  <si>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</si>
  <si>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</si>
  <si>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</si>
  <si>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</si>
  <si>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</si>
  <si>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</si>
  <si>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</si>
  <si>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</si>
  <si>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</si>
  <si>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</si>
  <si>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</si>
  <si>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</si>
  <si>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</si>
  <si>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</si>
  <si>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</si>
  <si>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</si>
  <si>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</si>
  <si>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</si>
  <si>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</si>
  <si>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</si>
  <si>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</si>
  <si>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</si>
  <si>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</si>
  <si>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</si>
  <si>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</si>
  <si>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</si>
  <si>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</si>
  <si>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</si>
  <si>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</si>
  <si>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</si>
  <si>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</si>
  <si>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</si>
  <si>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</si>
  <si>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</si>
  <si>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</si>
  <si>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</si>
  <si>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</si>
  <si>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</si>
  <si>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</si>
  <si>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</si>
  <si>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</si>
  <si>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</si>
  <si>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</si>
  <si>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</si>
  <si>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</si>
  <si>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</si>
  <si>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</si>
  <si>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</si>
  <si>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</si>
  <si>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</si>
  <si>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</si>
  <si>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</si>
  <si>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</si>
  <si>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</si>
  <si>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</si>
  <si>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</si>
  <si>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</si>
  <si>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</si>
  <si>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</si>
  <si>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</si>
  <si>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</si>
  <si>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</si>
  <si>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</si>
  <si>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</si>
  <si>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</si>
  <si>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</si>
  <si>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</si>
  <si>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</si>
  <si>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</si>
  <si>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</si>
  <si>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</si>
  <si>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</si>
  <si>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</si>
  <si>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</si>
  <si>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</si>
  <si>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</si>
  <si>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</si>
  <si>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</si>
  <si>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</si>
  <si>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</si>
  <si>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</si>
  <si>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</si>
  <si>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</si>
  <si>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</si>
  <si>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</si>
  <si>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</si>
  <si>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</si>
  <si>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</si>
  <si>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</si>
  <si>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</si>
  <si>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</si>
  <si>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</si>
  <si>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</si>
  <si>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</si>
  <si>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</si>
  <si>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</si>
  <si>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</si>
  <si>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</si>
  <si>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</si>
  <si>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</si>
  <si>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</si>
  <si>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</si>
  <si>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</si>
  <si>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</si>
  <si>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</si>
  <si>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</si>
  <si>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</si>
  <si>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</si>
  <si>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</si>
  <si>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</si>
  <si>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</si>
  <si>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</si>
  <si>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</si>
  <si>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</si>
  <si>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</si>
  <si>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</si>
  <si>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</si>
  <si>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</si>
  <si>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</si>
  <si>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</si>
  <si>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</si>
  <si>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</si>
  <si>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</si>
  <si>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</si>
  <si>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</si>
  <si>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</si>
  <si>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</si>
  <si>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</si>
  <si>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</si>
  <si>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</si>
  <si>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</si>
  <si>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</si>
  <si>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</si>
  <si>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</si>
  <si>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</si>
  <si>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</si>
  <si>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</si>
  <si>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</si>
  <si>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</si>
  <si>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</si>
  <si>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</si>
  <si>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</si>
  <si>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</si>
  <si>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</si>
  <si>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</si>
  <si>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</si>
  <si>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</si>
  <si>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</si>
  <si>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</si>
  <si>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</si>
  <si>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</si>
  <si>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</si>
  <si>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</si>
  <si>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</si>
  <si>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</si>
  <si>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</si>
  <si>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</si>
  <si>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</si>
  <si>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</si>
  <si>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</si>
  <si>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</si>
  <si>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</si>
  <si>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</si>
  <si>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</si>
  <si>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</si>
  <si>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</si>
  <si>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</si>
  <si>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</si>
  <si>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</si>
  <si>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</si>
  <si>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</si>
  <si>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</si>
  <si>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</si>
  <si>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</si>
  <si>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</si>
  <si>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</si>
  <si>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</si>
  <si>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</si>
  <si>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</si>
  <si>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</si>
  <si>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</si>
  <si>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</si>
  <si>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</si>
  <si>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</si>
  <si>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</si>
  <si>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</si>
  <si>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</si>
  <si>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</si>
  <si>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</si>
  <si>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</si>
  <si>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</si>
  <si>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</si>
  <si>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</si>
  <si>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</si>
  <si>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</si>
  <si>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</si>
  <si>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</si>
  <si>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</si>
  <si>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</si>
  <si>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</si>
  <si>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</si>
  <si>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</si>
  <si>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</si>
  <si>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</si>
  <si>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</si>
  <si>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</si>
  <si>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</si>
  <si>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</si>
  <si>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</si>
  <si>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</si>
  <si>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</si>
  <si>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</si>
  <si>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</si>
  <si>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</si>
  <si>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</si>
  <si>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</si>
  <si>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</si>
  <si>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</si>
  <si>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</si>
  <si>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</si>
  <si>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</si>
  <si>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</si>
  <si>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</si>
  <si>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</si>
  <si>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</si>
  <si>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</si>
  <si>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</si>
  <si>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</si>
  <si>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</si>
  <si>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</si>
  <si>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</si>
  <si>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</si>
  <si>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</si>
  <si>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</si>
  <si>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</si>
  <si>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</si>
  <si>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</si>
  <si>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</si>
  <si>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</si>
  <si>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</si>
  <si>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</si>
  <si>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</si>
  <si>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</si>
  <si>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</si>
  <si>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</si>
  <si>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</si>
  <si>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</si>
  <si>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</si>
  <si>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</si>
  <si>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</si>
  <si>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</si>
  <si>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</si>
  <si>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</si>
  <si>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</si>
  <si>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</si>
  <si>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</si>
  <si>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</si>
  <si>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</si>
  <si>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</si>
  <si>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</si>
  <si>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</si>
  <si>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</si>
  <si>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</si>
  <si>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</si>
  <si>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</si>
  <si>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</si>
  <si>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</si>
  <si>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</si>
  <si>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</si>
  <si>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</si>
  <si>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</si>
  <si>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</si>
  <si>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</si>
  <si>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</si>
  <si>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</si>
  <si>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</si>
  <si>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</si>
  <si>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</si>
  <si>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</si>
  <si>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</si>
  <si>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</si>
  <si>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</si>
  <si>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</si>
  <si>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</si>
  <si>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</si>
  <si>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</si>
  <si>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</si>
  <si>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</si>
  <si>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</si>
  <si>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</si>
  <si>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</si>
  <si>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</si>
  <si>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</si>
  <si>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</si>
  <si>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</si>
  <si>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</si>
  <si>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</si>
  <si>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</si>
  <si>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</si>
  <si>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</si>
  <si>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</si>
  <si>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</si>
  <si>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</si>
  <si>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</si>
  <si>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</si>
  <si>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</si>
  <si>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</si>
  <si>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</si>
  <si>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</si>
  <si>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</si>
  <si>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</si>
  <si>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</si>
  <si>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</si>
  <si>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</si>
  <si>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</si>
  <si>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</si>
  <si>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</si>
  <si>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</si>
  <si>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</si>
  <si>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</si>
  <si>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</si>
  <si>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</si>
  <si>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</si>
  <si>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</si>
  <si>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</si>
  <si>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</si>
  <si>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</si>
  <si>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</si>
  <si>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</si>
  <si>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</si>
  <si>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</si>
  <si>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</si>
  <si>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</si>
  <si>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</si>
  <si>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</si>
  <si>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</si>
  <si>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</si>
  <si>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</si>
  <si>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</si>
  <si>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</si>
  <si>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</si>
  <si>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</si>
  <si>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</si>
  <si>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</si>
  <si>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</si>
  <si>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</si>
  <si>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</si>
  <si>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</si>
  <si>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</si>
  <si>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</si>
  <si>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</si>
  <si>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</si>
  <si>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</si>
  <si>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</si>
  <si>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</si>
  <si>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</si>
  <si>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</si>
  <si>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</si>
  <si>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</si>
  <si>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</si>
  <si>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</si>
  <si>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</si>
  <si>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</si>
  <si>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</si>
  <si>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</si>
  <si>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</si>
  <si>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</si>
  <si>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</si>
  <si>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</si>
  <si>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</si>
  <si>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</si>
  <si>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</si>
  <si>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</si>
  <si>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</si>
  <si>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</si>
  <si>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</si>
  <si>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</si>
  <si>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</si>
  <si>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</si>
  <si>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</si>
  <si>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</si>
  <si>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</si>
  <si>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</si>
  <si>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</si>
  <si>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</si>
  <si>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</si>
  <si>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</si>
  <si>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</si>
  <si>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</si>
  <si>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</si>
  <si>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</si>
  <si>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</si>
  <si>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</si>
  <si>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</si>
  <si>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</si>
  <si>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</si>
  <si>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</si>
  <si>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</si>
  <si>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</si>
  <si>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</si>
  <si>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</si>
  <si>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</si>
  <si>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</si>
  <si>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</si>
  <si>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</si>
  <si>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</si>
  <si>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</si>
  <si>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</si>
  <si>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</si>
  <si>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</si>
  <si>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</si>
  <si>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</si>
  <si>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</si>
  <si>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</si>
  <si>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</si>
  <si>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</si>
  <si>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</si>
  <si>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</si>
  <si>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</si>
  <si>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</si>
  <si>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</si>
  <si>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</si>
  <si>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</si>
  <si>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</si>
  <si>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</si>
  <si>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</si>
  <si>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</si>
  <si>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</si>
  <si>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</si>
  <si>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</si>
  <si>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</si>
  <si>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</si>
  <si>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</si>
  <si>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</si>
  <si>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</si>
  <si>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</si>
  <si>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</si>
  <si>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</si>
  <si>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</si>
  <si>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</si>
  <si>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</si>
  <si>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</si>
  <si>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</si>
  <si>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</si>
  <si>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</si>
  <si>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</si>
  <si>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</si>
  <si>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</si>
  <si>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</si>
  <si>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</si>
  <si>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</si>
  <si>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</si>
  <si>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</si>
  <si>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</si>
  <si>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</si>
  <si>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</si>
  <si>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</si>
  <si>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</si>
  <si>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</si>
  <si>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</si>
  <si>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</si>
  <si>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</si>
  <si>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</si>
  <si>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</si>
  <si>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</si>
  <si>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</si>
  <si>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</si>
  <si>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</si>
  <si>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</si>
  <si>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</si>
  <si>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</si>
  <si>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</si>
  <si>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</si>
  <si>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</si>
  <si>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</si>
  <si>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</si>
  <si>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</si>
  <si>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</si>
  <si>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</si>
  <si>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</si>
  <si>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</si>
  <si>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</si>
  <si>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</si>
  <si>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</si>
  <si>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</si>
  <si>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</si>
  <si>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</si>
  <si>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</si>
  <si>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</si>
  <si>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</si>
  <si>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</si>
  <si>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</si>
  <si>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</si>
  <si>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</si>
  <si>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</si>
  <si>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</si>
  <si>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</si>
  <si>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</si>
  <si>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</si>
  <si>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</si>
  <si>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</si>
  <si>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</si>
  <si>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</si>
  <si>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</si>
  <si>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</si>
  <si>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</si>
  <si>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</si>
  <si>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</si>
  <si>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</si>
  <si>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</si>
  <si>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</si>
  <si>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</si>
  <si>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</si>
  <si>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</si>
  <si>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</si>
  <si>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</si>
  <si>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</si>
  <si>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</si>
  <si>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</si>
  <si>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</si>
  <si>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</si>
  <si>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</si>
  <si>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</si>
  <si>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</si>
  <si>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</si>
  <si>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</si>
  <si>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</si>
  <si>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</si>
  <si>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</si>
  <si>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</si>
  <si>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</si>
  <si>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</si>
  <si>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</si>
  <si>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</si>
  <si>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</si>
  <si>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</si>
  <si>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</si>
  <si>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</si>
  <si>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</si>
  <si>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</si>
  <si>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</si>
  <si>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</si>
  <si>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</si>
  <si>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</si>
  <si>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</si>
  <si>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</si>
  <si>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</si>
  <si>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</si>
  <si>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</si>
  <si>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</si>
  <si>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</si>
  <si>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</si>
  <si>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</si>
  <si>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</si>
  <si>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</si>
  <si>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</si>
  <si>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</si>
  <si>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</si>
  <si>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</si>
  <si>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</si>
  <si>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</si>
  <si>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</si>
  <si>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</si>
  <si>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</si>
  <si>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</si>
  <si>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</si>
  <si>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</si>
  <si>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</si>
  <si>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</si>
  <si>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</si>
  <si>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</si>
  <si>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</si>
  <si>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</si>
  <si>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</si>
  <si>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</si>
  <si>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</si>
  <si>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</si>
  <si>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</si>
  <si>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</si>
  <si>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</si>
  <si>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</si>
  <si>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</si>
  <si>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</si>
  <si>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</si>
  <si>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</si>
  <si>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</si>
  <si>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</si>
  <si>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</si>
  <si>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</si>
  <si>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</si>
  <si>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</si>
  <si>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</si>
  <si>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</si>
  <si>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</si>
  <si>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</si>
  <si>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</si>
  <si>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</si>
  <si>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</si>
  <si>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</si>
  <si>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</si>
  <si>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</si>
  <si>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</si>
  <si>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</si>
  <si>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</si>
  <si>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</si>
  <si>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</si>
  <si>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</si>
  <si>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</si>
  <si>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</si>
  <si>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</si>
  <si>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</si>
  <si>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</si>
  <si>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</si>
  <si>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</si>
  <si>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</si>
  <si>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</si>
  <si>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</si>
  <si>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</si>
  <si>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</si>
  <si>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</si>
  <si>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</si>
  <si>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</si>
  <si>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</si>
  <si>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</si>
  <si>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</si>
  <si>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</si>
  <si>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</si>
  <si>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</si>
  <si>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</si>
  <si>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</si>
  <si>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</si>
  <si>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</si>
  <si>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</si>
  <si>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</si>
  <si>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</si>
  <si>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</si>
  <si>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</si>
  <si>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</si>
  <si>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</si>
  <si>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</si>
  <si>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</si>
  <si>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</si>
  <si>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</si>
  <si>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</si>
  <si>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</si>
  <si>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</si>
  <si>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</si>
  <si>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</si>
  <si>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</si>
  <si>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</si>
  <si>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</si>
  <si>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</si>
  <si>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</si>
  <si>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</si>
  <si>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</si>
  <si>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</si>
  <si>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</si>
  <si>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</si>
  <si>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</si>
  <si>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</si>
  <si>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</si>
  <si>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</si>
  <si>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</si>
  <si>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</si>
  <si>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</si>
  <si>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</si>
  <si>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</si>
  <si>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</si>
  <si>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</si>
  <si>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</si>
  <si>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</si>
  <si>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</si>
  <si>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</si>
  <si>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</si>
  <si>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</si>
  <si>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</si>
  <si>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</si>
  <si>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</si>
  <si>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</si>
  <si>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</si>
  <si>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</si>
  <si>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</si>
  <si>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</si>
  <si>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</si>
  <si>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</si>
  <si>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</si>
  <si>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</si>
  <si>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</si>
  <si>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</si>
  <si>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</si>
  <si>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</si>
  <si>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</si>
  <si>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</si>
  <si>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</si>
  <si>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</si>
  <si>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</si>
  <si>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</si>
  <si>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</si>
  <si>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</si>
  <si>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</si>
  <si>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</si>
  <si>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</si>
  <si>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</si>
  <si>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</si>
  <si>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</si>
  <si>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</si>
  <si>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</si>
  <si>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</si>
  <si>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</si>
  <si>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</si>
  <si>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</si>
  <si>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</si>
  <si>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</si>
  <si>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</si>
  <si>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</si>
  <si>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</si>
  <si>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</si>
  <si>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</si>
  <si>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</si>
  <si>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</si>
  <si>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</si>
  <si>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</si>
  <si>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</si>
  <si>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</si>
  <si>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</si>
  <si>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</si>
  <si>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</si>
  <si>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</si>
  <si>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</si>
  <si>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</si>
  <si>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</si>
  <si>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</si>
  <si>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</si>
  <si>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</si>
  <si>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</si>
  <si>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</si>
  <si>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</si>
  <si>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</si>
  <si>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</si>
  <si>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</si>
  <si>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</si>
  <si>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</si>
  <si>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</si>
  <si>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</si>
  <si>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</si>
  <si>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</si>
  <si>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</si>
  <si>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</si>
  <si>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</si>
  <si>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</si>
  <si>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</si>
  <si>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</si>
  <si>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</si>
  <si>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</si>
  <si>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</si>
  <si>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</si>
  <si>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</si>
  <si>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</si>
  <si>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</si>
  <si>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</si>
  <si>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</si>
  <si>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</si>
  <si>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</si>
  <si>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</si>
  <si>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</si>
  <si>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</si>
  <si>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</si>
  <si>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</si>
  <si>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</si>
  <si>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</si>
  <si>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</si>
  <si>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</si>
  <si>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</si>
  <si>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</si>
  <si>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</si>
  <si>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</si>
  <si>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</si>
  <si>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</si>
  <si>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</si>
  <si>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</si>
  <si>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</si>
  <si>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</si>
  <si>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</si>
  <si>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</si>
  <si>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</si>
  <si>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</si>
  <si>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</si>
  <si>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</si>
  <si>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</si>
  <si>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</si>
  <si>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</si>
  <si>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</si>
  <si>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</si>
  <si>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</si>
  <si>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</si>
  <si>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</si>
  <si>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</si>
  <si>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</si>
  <si>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</si>
  <si>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</si>
  <si>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</si>
  <si>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</si>
  <si>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</si>
  <si>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</si>
  <si>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</si>
  <si>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</si>
  <si>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</si>
  <si>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</si>
  <si>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</si>
  <si>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</si>
  <si>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</si>
  <si>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</si>
  <si>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</si>
  <si>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</si>
  <si>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</si>
  <si>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</si>
  <si>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</si>
  <si>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</si>
  <si>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</si>
  <si>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</si>
  <si>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</si>
  <si>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</si>
  <si>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</si>
  <si>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</si>
  <si>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</si>
  <si>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</si>
  <si>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</si>
  <si>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</si>
  <si>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</si>
  <si>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</si>
  <si>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</si>
  <si>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</si>
  <si>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</si>
  <si>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</si>
  <si>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</si>
  <si>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</si>
  <si>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</si>
  <si>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</si>
  <si>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</si>
  <si>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</si>
  <si>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</si>
  <si>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</si>
  <si>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</si>
  <si>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</si>
  <si>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</si>
  <si>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</si>
  <si>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</si>
  <si>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</si>
  <si>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</si>
  <si>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</si>
  <si>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</si>
  <si>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</si>
  <si>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</si>
  <si>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</si>
  <si>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</si>
  <si>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</si>
  <si>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</si>
  <si>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</si>
  <si>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</si>
  <si>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</si>
  <si>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</si>
  <si>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</si>
  <si>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</si>
  <si>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</si>
  <si>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</si>
  <si>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</si>
  <si>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</si>
  <si>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</si>
  <si>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</si>
  <si>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</si>
  <si>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</si>
  <si>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</si>
  <si>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</si>
  <si>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</si>
  <si>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</si>
  <si>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</si>
  <si>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</si>
  <si>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</si>
  <si>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</si>
  <si>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</si>
  <si>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</si>
  <si>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</si>
  <si>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</si>
  <si>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</si>
  <si>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</si>
  <si>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</si>
  <si>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</si>
  <si>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</si>
  <si>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</si>
  <si>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</si>
  <si>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</si>
  <si>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</si>
  <si>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</si>
  <si>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</si>
  <si>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</si>
  <si>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</si>
  <si>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</si>
  <si>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</si>
  <si>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</si>
  <si>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</si>
  <si>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</si>
  <si>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</si>
  <si>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</si>
  <si>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</si>
  <si>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</si>
  <si>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</si>
  <si>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</si>
  <si>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</si>
  <si>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</si>
  <si>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</si>
  <si>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</si>
  <si>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</si>
  <si>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</si>
  <si>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</si>
  <si>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</si>
  <si>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</si>
  <si>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</si>
  <si>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</si>
  <si>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</si>
  <si>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</si>
  <si>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</si>
  <si>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</si>
  <si>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</si>
  <si>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</si>
  <si>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</si>
  <si>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</si>
  <si>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</si>
  <si>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</si>
  <si>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</si>
  <si>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</si>
  <si>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</si>
  <si>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</si>
  <si>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</si>
  <si>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</si>
  <si>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</si>
  <si>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</si>
  <si>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</si>
  <si>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</si>
  <si>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</si>
  <si>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</si>
  <si>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</si>
  <si>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</si>
  <si>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</si>
  <si>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</si>
  <si>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</si>
  <si>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</si>
  <si>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</si>
  <si>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</si>
  <si>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</si>
  <si>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</si>
  <si>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</si>
  <si>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</si>
  <si>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</si>
  <si>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</si>
  <si>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</si>
  <si>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</si>
  <si>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</si>
  <si>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</si>
  <si>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</si>
  <si>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</si>
  <si>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</si>
  <si>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</si>
  <si>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</si>
  <si>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</si>
  <si>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</si>
  <si>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</si>
  <si>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</si>
  <si>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</si>
  <si>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</si>
  <si>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</si>
  <si>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</si>
  <si>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</si>
  <si>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</si>
  <si>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</si>
  <si>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</si>
  <si>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</si>
  <si>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</si>
  <si>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</si>
  <si>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</si>
  <si>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</si>
  <si>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</si>
  <si>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</si>
  <si>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</si>
  <si>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</si>
  <si>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</si>
  <si>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</si>
  <si>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</si>
  <si>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</si>
  <si>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</si>
  <si>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</si>
  <si>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</si>
  <si>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</si>
  <si>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</si>
  <si>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</si>
  <si>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</si>
  <si>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</si>
  <si>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</si>
  <si>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</si>
  <si>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</si>
  <si>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</si>
  <si>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</si>
  <si>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</si>
  <si>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</si>
  <si>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</si>
  <si>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</si>
  <si>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</si>
  <si>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</si>
  <si>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</si>
  <si>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</si>
  <si>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</si>
  <si>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</si>
  <si>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</si>
  <si>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</si>
  <si>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</si>
  <si>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</si>
  <si>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</si>
  <si>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</si>
  <si>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</si>
  <si>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</si>
  <si>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</si>
  <si>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</si>
  <si>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</si>
  <si>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</si>
  <si>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</si>
  <si>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</si>
  <si>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</si>
  <si>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</si>
  <si>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</si>
  <si>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</si>
  <si>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</si>
  <si>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</si>
  <si>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</si>
  <si>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</si>
  <si>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</si>
  <si>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</si>
  <si>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</si>
  <si>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</si>
  <si>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</si>
  <si>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</si>
  <si>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</si>
  <si>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</si>
  <si>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</si>
  <si>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</si>
  <si>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</si>
  <si>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</si>
  <si>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</si>
  <si>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</si>
  <si>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</si>
  <si>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</si>
  <si>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</si>
  <si>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</si>
  <si>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</si>
  <si>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</si>
  <si>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</si>
  <si>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</si>
  <si>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</si>
  <si>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</si>
  <si>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</si>
  <si>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</si>
  <si>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</si>
  <si>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</si>
  <si>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</si>
  <si>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</si>
  <si>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</si>
  <si>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</si>
  <si>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</si>
  <si>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</si>
  <si>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</si>
  <si>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</si>
  <si>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</si>
  <si>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</si>
  <si>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</si>
  <si>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</si>
  <si>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</si>
  <si>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</si>
  <si>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</si>
  <si>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</si>
  <si>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</si>
  <si>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</si>
  <si>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</si>
  <si>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</si>
  <si>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</si>
  <si>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</si>
  <si>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</si>
  <si>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</si>
  <si>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</si>
  <si>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</si>
  <si>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</si>
  <si>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</si>
  <si>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</si>
  <si>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</si>
  <si>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</si>
  <si>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</si>
  <si>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</si>
  <si>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</si>
  <si>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</si>
  <si>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</si>
  <si>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</si>
  <si>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</si>
  <si>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</si>
  <si>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</si>
  <si>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</si>
  <si>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</si>
  <si>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</si>
  <si>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</si>
  <si>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</si>
  <si>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</si>
  <si>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</si>
  <si>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</si>
  <si>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</si>
  <si>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</si>
  <si>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</si>
  <si>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</si>
  <si>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</si>
  <si>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</si>
  <si>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</si>
  <si>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</si>
  <si>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</si>
  <si>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</si>
  <si>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</si>
  <si>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</si>
  <si>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</si>
  <si>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</si>
  <si>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</si>
  <si>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</si>
  <si>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</si>
  <si>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</si>
  <si>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</si>
  <si>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</si>
  <si>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</si>
  <si>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</si>
  <si>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</si>
  <si>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</si>
  <si>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</si>
  <si>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</si>
  <si>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</si>
  <si>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</si>
  <si>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</si>
  <si>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</si>
  <si>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</si>
  <si>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</si>
  <si>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</si>
  <si>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</si>
  <si>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</si>
  <si>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</si>
  <si>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</si>
  <si>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</si>
  <si>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</si>
  <si>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</si>
  <si>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</si>
  <si>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</si>
  <si>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</si>
  <si>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</si>
  <si>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</si>
  <si>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</si>
  <si>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</si>
  <si>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</si>
  <si>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</si>
  <si>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</si>
  <si>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</si>
  <si>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</si>
  <si>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</si>
  <si>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</si>
  <si>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</si>
  <si>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</si>
  <si>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</si>
  <si>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</si>
  <si>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</si>
  <si>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</si>
  <si>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</si>
  <si>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</si>
  <si>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</si>
  <si>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</si>
  <si>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</si>
  <si>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</si>
  <si>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</si>
  <si>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</si>
  <si>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</si>
  <si>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</si>
  <si>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</si>
  <si>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</si>
  <si>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</si>
  <si>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</si>
  <si>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</si>
  <si>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</si>
  <si>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</si>
  <si>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</si>
  <si>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</si>
  <si>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</si>
  <si>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</si>
  <si>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</si>
  <si>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</si>
  <si>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</si>
  <si>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</si>
  <si>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</si>
  <si>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</si>
  <si>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</si>
  <si>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</si>
  <si>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</si>
  <si>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</si>
  <si>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</si>
  <si>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</si>
  <si>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</si>
  <si>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</si>
  <si>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</si>
  <si>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</si>
  <si>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</si>
  <si>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</si>
  <si>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</si>
  <si>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</si>
  <si>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</si>
  <si>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</si>
  <si>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</si>
  <si>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</si>
  <si>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</si>
  <si>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</si>
  <si>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</si>
  <si>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</si>
  <si>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</si>
  <si>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</si>
  <si>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</si>
  <si>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</si>
  <si>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</si>
  <si>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</si>
  <si>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</si>
  <si>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</si>
  <si>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</si>
  <si>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</si>
  <si>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</si>
  <si>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</si>
  <si>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</si>
  <si>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</si>
  <si>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</si>
  <si>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</si>
  <si>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</si>
  <si>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</si>
  <si>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</si>
  <si>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</si>
  <si>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</si>
  <si>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</si>
  <si>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</si>
  <si>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</si>
  <si>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</si>
  <si>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</si>
  <si>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</si>
  <si>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</si>
  <si>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</si>
  <si>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</si>
  <si>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</si>
  <si>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</si>
  <si>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</si>
  <si>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</si>
  <si>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</si>
  <si>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</si>
  <si>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</si>
  <si>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</si>
  <si>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</si>
  <si>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</si>
  <si>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</si>
  <si>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</si>
  <si>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</si>
  <si>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</si>
  <si>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</si>
  <si>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</si>
  <si>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</si>
  <si>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</si>
  <si>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</si>
  <si>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</si>
  <si>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</si>
  <si>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</si>
  <si>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</si>
  <si>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</si>
  <si>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</si>
  <si>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</si>
  <si>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</si>
  <si>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</si>
  <si>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</si>
  <si>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</si>
  <si>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</si>
  <si>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</si>
  <si>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</si>
  <si>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</si>
  <si>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</si>
  <si>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</si>
  <si>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</si>
  <si>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</si>
  <si>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</si>
  <si>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</si>
  <si>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</si>
  <si>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</si>
  <si>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</si>
  <si>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</si>
  <si>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</si>
  <si>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</si>
  <si>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</si>
  <si>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</si>
  <si>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</si>
  <si>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</si>
  <si>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</si>
  <si>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</si>
  <si>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</si>
  <si>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</si>
  <si>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</si>
  <si>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</si>
  <si>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</si>
  <si>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</si>
  <si>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</si>
  <si>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</si>
  <si>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</si>
  <si>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</si>
  <si>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</si>
  <si>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</si>
  <si>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</si>
  <si>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</si>
  <si>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</si>
  <si>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</si>
  <si>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</si>
  <si>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</si>
  <si>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</si>
  <si>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</si>
  <si>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</si>
  <si>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</si>
  <si>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</si>
  <si>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</si>
  <si>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</si>
  <si>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</si>
  <si>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</si>
  <si>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</si>
  <si>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</si>
  <si>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</si>
  <si>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</si>
  <si>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</si>
  <si>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</si>
  <si>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</si>
  <si>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</si>
  <si>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</si>
  <si>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</si>
  <si>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</si>
  <si>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</si>
  <si>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</si>
  <si>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</si>
  <si>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</si>
  <si>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</si>
  <si>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</si>
  <si>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</si>
  <si>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</si>
  <si>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</si>
  <si>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</si>
  <si>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</si>
  <si>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</si>
  <si>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</si>
  <si>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</si>
  <si>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</si>
  <si>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</si>
  <si>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</si>
  <si>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</si>
  <si>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</si>
  <si>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</si>
  <si>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</si>
  <si>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</si>
  <si>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</si>
  <si>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</si>
  <si>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</si>
  <si>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</si>
  <si>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</si>
  <si>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</si>
  <si>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</si>
  <si>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</si>
  <si>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</si>
  <si>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</si>
  <si>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</si>
  <si>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</si>
  <si>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</si>
  <si>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</si>
  <si>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</si>
  <si>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</si>
  <si>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</si>
  <si>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</si>
  <si>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</si>
  <si>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</si>
  <si>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</si>
  <si>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</si>
  <si>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</si>
  <si>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</si>
  <si>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</si>
  <si>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</si>
  <si>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</si>
  <si>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</si>
  <si>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</si>
  <si>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</si>
  <si>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</si>
  <si>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</si>
  <si>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</si>
  <si>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</si>
  <si>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</si>
  <si>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</si>
  <si>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</si>
  <si>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</si>
  <si>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</si>
  <si>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</si>
  <si>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</si>
  <si>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</si>
  <si>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</si>
  <si>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</si>
  <si>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</si>
  <si>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</si>
  <si>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</si>
  <si>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</si>
  <si>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</si>
  <si>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</si>
  <si>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</si>
  <si>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</si>
  <si>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</si>
  <si>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</si>
  <si>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</si>
  <si>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</si>
  <si>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</si>
  <si>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</si>
  <si>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</si>
  <si>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</si>
  <si>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</si>
  <si>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</si>
  <si>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</si>
  <si>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</si>
  <si>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</si>
  <si>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</si>
  <si>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</si>
  <si>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</si>
  <si>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</si>
  <si>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</si>
  <si>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</si>
  <si>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</si>
  <si>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</si>
  <si>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</si>
  <si>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</si>
  <si>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</si>
  <si>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</si>
  <si>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</si>
  <si>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</si>
  <si>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</si>
  <si>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</si>
  <si>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</si>
  <si>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</si>
  <si>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</si>
  <si>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</si>
  <si>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</si>
  <si>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</si>
  <si>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</si>
  <si>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</si>
  <si>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</si>
  <si>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</si>
  <si>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</si>
  <si>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</si>
  <si>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</si>
  <si>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</si>
  <si>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</si>
  <si>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</si>
  <si>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</si>
  <si>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</si>
  <si>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</si>
  <si>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</si>
  <si>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</si>
  <si>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</si>
  <si>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</si>
  <si>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</si>
  <si>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</si>
  <si>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</si>
  <si>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</si>
  <si>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</si>
  <si>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</si>
  <si>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</si>
  <si>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</si>
  <si>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</si>
  <si>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</si>
  <si>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</si>
  <si>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</si>
  <si>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</si>
  <si>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</si>
  <si>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</si>
  <si>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</si>
  <si>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</si>
  <si>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</si>
  <si>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</si>
  <si>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</si>
  <si>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</si>
  <si>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</si>
  <si>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</si>
  <si>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</si>
  <si>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</si>
  <si>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</si>
  <si>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</si>
  <si>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</si>
  <si>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</si>
  <si>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</si>
  <si>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</si>
  <si>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</si>
  <si>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</si>
  <si>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</si>
  <si>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</si>
  <si>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</si>
  <si>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</si>
  <si>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</si>
  <si>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</si>
  <si>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</si>
  <si>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</si>
  <si>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</si>
  <si>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</si>
  <si>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</si>
  <si>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</si>
  <si>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</si>
  <si>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</si>
  <si>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</si>
  <si>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</si>
  <si>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</si>
  <si>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</si>
  <si>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</si>
  <si>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</si>
  <si>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</si>
  <si>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</si>
  <si>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</si>
  <si>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</si>
  <si>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</si>
  <si>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</si>
  <si>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</si>
  <si>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</si>
  <si>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</si>
  <si>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</si>
  <si>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</si>
  <si>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</si>
  <si>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</si>
  <si>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</si>
  <si>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</si>
  <si>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</si>
  <si>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</si>
  <si>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</si>
  <si>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</si>
  <si>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</si>
  <si>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</si>
  <si>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</si>
  <si>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</si>
  <si>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</si>
  <si>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</si>
  <si>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</si>
  <si>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</si>
  <si>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</si>
  <si>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</si>
  <si>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</si>
  <si>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</si>
  <si>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</si>
  <si>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</si>
  <si>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</si>
  <si>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</si>
  <si>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</si>
  <si>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</si>
  <si>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</si>
  <si>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</si>
  <si>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</si>
  <si>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</si>
  <si>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</si>
  <si>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</si>
  <si>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</si>
  <si>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</si>
  <si>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</si>
  <si>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</si>
  <si>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</si>
  <si>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</si>
  <si>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</si>
  <si>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</si>
  <si>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</si>
  <si>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</si>
  <si>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</si>
  <si>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</si>
  <si>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</si>
  <si>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</si>
  <si>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</si>
  <si>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</si>
  <si>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</si>
  <si>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</si>
  <si>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</si>
  <si>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</si>
  <si>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</si>
  <si>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</si>
  <si>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</si>
  <si>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</si>
  <si>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</si>
  <si>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</si>
  <si>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</si>
  <si>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</si>
  <si>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</si>
  <si>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</si>
  <si>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</si>
  <si>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</si>
  <si>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</si>
  <si>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</si>
  <si>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</si>
  <si>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</si>
  <si>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</si>
  <si>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</si>
  <si>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</si>
  <si>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</si>
  <si>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</si>
  <si>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</si>
  <si>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</si>
  <si>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</si>
  <si>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</si>
  <si>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</si>
  <si>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</si>
  <si>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</si>
  <si>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</si>
  <si>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</si>
  <si>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</si>
  <si>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</si>
  <si>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</si>
  <si>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</si>
  <si>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</si>
  <si>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</si>
  <si>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</si>
  <si>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</si>
  <si>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</si>
  <si>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</si>
  <si>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</si>
  <si>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</si>
  <si>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</si>
  <si>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</si>
  <si>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</si>
  <si>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</si>
  <si>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</si>
  <si>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</si>
  <si>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</si>
  <si>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</si>
  <si>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</si>
  <si>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</si>
  <si>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</si>
  <si>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</si>
  <si>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</si>
  <si>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</si>
  <si>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</si>
  <si>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</si>
  <si>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</si>
  <si>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</si>
  <si>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</si>
  <si>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</si>
  <si>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</si>
  <si>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</si>
  <si>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</si>
  <si>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</si>
  <si>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</si>
  <si>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</si>
  <si>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</si>
  <si>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</si>
  <si>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</si>
  <si>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</si>
  <si>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</si>
  <si>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</si>
  <si>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</si>
  <si>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</si>
  <si>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</si>
  <si>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</si>
  <si>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</si>
  <si>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</si>
  <si>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</si>
  <si>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</si>
  <si>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</si>
  <si>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</si>
  <si>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</si>
  <si>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</si>
  <si>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</si>
  <si>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</si>
  <si>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</si>
  <si>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</si>
  <si>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</si>
  <si>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</si>
  <si>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</si>
  <si>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</si>
  <si>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</si>
  <si>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</si>
  <si>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</si>
  <si>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</si>
  <si>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</si>
  <si>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</si>
  <si>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</si>
  <si>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</si>
  <si>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</si>
  <si>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</si>
  <si>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</si>
  <si>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</si>
  <si>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</si>
  <si>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</si>
  <si>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</si>
  <si>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</si>
  <si>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</si>
  <si>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</si>
  <si>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</si>
  <si>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</si>
  <si>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</si>
  <si>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</si>
  <si>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</si>
  <si>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</si>
  <si>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</si>
  <si>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</si>
  <si>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</si>
  <si>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</si>
  <si>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</si>
  <si>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</si>
  <si>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</si>
  <si>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</si>
  <si>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</si>
  <si>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</si>
  <si>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</si>
  <si>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</si>
  <si>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</si>
  <si>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</si>
  <si>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</si>
  <si>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</si>
  <si>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</si>
  <si>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</si>
  <si>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</si>
  <si>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</si>
  <si>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</si>
  <si>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</si>
  <si>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</si>
  <si>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</si>
  <si>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</si>
  <si>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</si>
  <si>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</si>
  <si>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</si>
  <si>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</si>
  <si>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</si>
  <si>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</si>
  <si>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</si>
  <si>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</si>
  <si>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</si>
  <si>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</si>
  <si>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</si>
  <si>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</si>
  <si>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</si>
  <si>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</si>
  <si>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</si>
  <si>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</si>
  <si>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</si>
  <si>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</si>
  <si>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</si>
  <si>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</si>
  <si>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</si>
  <si>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</si>
  <si>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</si>
  <si>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</si>
  <si>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</si>
  <si>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</si>
  <si>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</si>
  <si>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</si>
  <si>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</si>
  <si>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</si>
  <si>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</si>
  <si>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</si>
  <si>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</si>
  <si>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</si>
  <si>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</si>
  <si>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</si>
  <si>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</si>
  <si>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</si>
  <si>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</si>
  <si>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</si>
  <si>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</si>
  <si>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</si>
  <si>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</si>
  <si>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</si>
  <si>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</si>
  <si>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</si>
  <si>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</si>
  <si>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</si>
  <si>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</si>
  <si>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</si>
  <si>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</si>
  <si>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</si>
  <si>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</si>
  <si>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</si>
  <si>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</si>
  <si>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</si>
  <si>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</si>
  <si>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</si>
  <si>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</si>
  <si>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</si>
  <si>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</si>
  <si>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</si>
  <si>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</si>
  <si>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</si>
  <si>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</si>
  <si>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</si>
  <si>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</si>
  <si>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</si>
  <si>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</si>
  <si>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</si>
  <si>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</si>
  <si>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</si>
  <si>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</si>
  <si>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</si>
  <si>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</si>
  <si>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</si>
  <si>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</si>
  <si>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</si>
  <si>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</si>
  <si>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</si>
  <si>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</si>
  <si>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</si>
  <si>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</si>
  <si>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</si>
  <si>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</si>
  <si>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</si>
  <si>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</si>
  <si>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</si>
  <si>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</si>
  <si>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</si>
  <si>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</si>
  <si>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</si>
  <si>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</si>
  <si>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</si>
  <si>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</si>
  <si>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</si>
  <si>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</si>
  <si>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</si>
  <si>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</si>
  <si>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</si>
  <si>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</si>
  <si>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</si>
  <si>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</si>
  <si>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</si>
  <si>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</si>
  <si>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</si>
  <si>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</si>
  <si>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</si>
  <si>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</si>
  <si>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</si>
  <si>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</si>
  <si>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</si>
  <si>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</si>
  <si>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</si>
  <si>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</si>
  <si>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</si>
  <si>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</si>
  <si>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</si>
  <si>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</si>
  <si>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</si>
  <si>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</si>
  <si>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</si>
  <si>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</si>
  <si>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</si>
  <si>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</si>
  <si>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</si>
  <si>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</si>
  <si>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</si>
  <si>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</si>
  <si>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</si>
  <si>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</si>
  <si>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</si>
  <si>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</si>
  <si>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</si>
  <si>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</si>
  <si>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</si>
  <si>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</si>
  <si>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</si>
  <si>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</si>
  <si>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</si>
  <si>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</si>
  <si>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</si>
  <si>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</si>
  <si>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</si>
  <si>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</si>
  <si>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</si>
  <si>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</si>
  <si>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</si>
  <si>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</si>
  <si>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</si>
  <si>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</si>
  <si>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</si>
  <si>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</si>
  <si>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</si>
  <si>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</si>
  <si>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</si>
  <si>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</si>
  <si>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</si>
  <si>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</si>
  <si>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</si>
  <si>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</si>
  <si>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</si>
  <si>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</si>
  <si>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</si>
  <si>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</si>
  <si>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</si>
  <si>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</si>
  <si>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</si>
  <si>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</si>
  <si>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</si>
  <si>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</si>
  <si>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</si>
  <si>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</si>
  <si>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</si>
  <si>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</si>
  <si>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</si>
  <si>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</si>
  <si>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</si>
  <si>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</si>
  <si>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</si>
  <si>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</si>
  <si>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</si>
  <si>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</si>
  <si>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</si>
  <si>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</si>
  <si>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</si>
  <si>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</si>
  <si>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</si>
  <si>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</si>
  <si>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</si>
  <si>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</si>
  <si>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</si>
  <si>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</si>
  <si>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</si>
  <si>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</si>
  <si>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</si>
  <si>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</si>
  <si>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</si>
  <si>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</si>
  <si>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</si>
  <si>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</si>
  <si>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</si>
  <si>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</si>
  <si>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</si>
  <si>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</si>
  <si>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</si>
  <si>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</si>
  <si>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</si>
  <si>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</si>
  <si>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</si>
  <si>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</si>
  <si>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</si>
  <si>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</si>
  <si>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</si>
  <si>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</si>
  <si>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</si>
  <si>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</si>
  <si>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</si>
  <si>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</si>
  <si>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</si>
  <si>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</si>
  <si>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</si>
  <si>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</si>
  <si>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</si>
  <si>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</si>
  <si>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</si>
  <si>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</si>
  <si>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</si>
  <si>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</si>
  <si>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</si>
  <si>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</si>
  <si>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</si>
  <si>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</si>
  <si>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</si>
  <si>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</si>
  <si>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</si>
  <si>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</si>
  <si>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</si>
  <si>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</si>
  <si>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</si>
  <si>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</si>
  <si>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</si>
  <si>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</si>
  <si>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</si>
  <si>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</si>
  <si>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</si>
  <si>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</si>
  <si>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</si>
  <si>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</si>
  <si>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</si>
  <si>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</si>
  <si>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</si>
  <si>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</si>
  <si>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</si>
  <si>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</si>
  <si>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</si>
  <si>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</si>
  <si>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</si>
  <si>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</si>
  <si>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</si>
  <si>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</si>
  <si>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</si>
  <si>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</si>
  <si>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</si>
  <si>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</si>
  <si>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</si>
  <si>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</si>
  <si>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</si>
  <si>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</si>
  <si>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</si>
  <si>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</si>
  <si>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</si>
  <si>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</si>
  <si>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</si>
  <si>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</si>
  <si>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</si>
  <si>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</si>
  <si>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</si>
  <si>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</si>
  <si>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</si>
  <si>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</si>
  <si>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</si>
  <si>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</si>
  <si>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</si>
  <si>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</si>
  <si>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</si>
  <si>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</si>
  <si>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</si>
  <si>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</si>
  <si>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</si>
  <si>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</si>
  <si>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</si>
  <si>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</si>
  <si>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</si>
  <si>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</si>
  <si>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</si>
  <si>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</si>
  <si>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</si>
  <si>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</si>
  <si>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</si>
  <si>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</si>
  <si>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</si>
  <si>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</si>
  <si>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</si>
  <si>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</si>
  <si>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</si>
  <si>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</si>
  <si>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</si>
  <si>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</si>
  <si>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</si>
  <si>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</si>
  <si>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</si>
  <si>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</si>
  <si>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</si>
  <si>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</si>
  <si>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</si>
  <si>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</si>
  <si>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</si>
  <si>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</si>
  <si>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</si>
  <si>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</si>
  <si>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</si>
  <si>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</si>
  <si>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</si>
  <si>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</si>
  <si>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</si>
  <si>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</si>
  <si>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</si>
  <si>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</si>
  <si>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</si>
  <si>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</si>
  <si>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</si>
  <si>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</si>
  <si>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</si>
  <si>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</si>
  <si>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</si>
  <si>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</si>
  <si>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</si>
  <si>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</si>
  <si>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</si>
  <si>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</si>
  <si>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</si>
  <si>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</si>
  <si>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</si>
  <si>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</si>
  <si>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</si>
  <si>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</si>
  <si>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</si>
  <si>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</si>
  <si>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</si>
  <si>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</si>
  <si>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</si>
  <si>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</si>
  <si>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</si>
  <si>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</si>
  <si>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</si>
  <si>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</si>
  <si>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</si>
  <si>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</si>
  <si>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</si>
  <si>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</si>
  <si>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</si>
  <si>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</si>
  <si>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</si>
  <si>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</si>
  <si>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</si>
  <si>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</si>
  <si>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</si>
  <si>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</si>
  <si>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</si>
  <si>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</si>
  <si>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</si>
  <si>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</si>
  <si>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</si>
  <si>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</si>
  <si>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</si>
  <si>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</si>
  <si>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</si>
  <si>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</si>
  <si>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</si>
  <si>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</si>
  <si>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</si>
  <si>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</si>
  <si>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</si>
  <si>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</si>
  <si>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</si>
  <si>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</si>
  <si>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</si>
  <si>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</si>
  <si>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</si>
  <si>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</si>
  <si>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</si>
  <si>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</si>
  <si>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</si>
  <si>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</si>
  <si>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</si>
  <si>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</si>
  <si>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</si>
  <si>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</si>
  <si>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</si>
  <si>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</si>
  <si>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</si>
  <si>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</si>
  <si>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</si>
  <si>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</si>
  <si>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</si>
  <si>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</si>
  <si>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</si>
  <si>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</si>
  <si>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</si>
  <si>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</si>
  <si>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</si>
  <si>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</si>
  <si>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</si>
  <si>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</si>
  <si>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</si>
  <si>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</si>
  <si>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</si>
  <si>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</si>
  <si>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</si>
  <si>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</si>
  <si>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</si>
  <si>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</si>
  <si>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</si>
  <si>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</si>
  <si>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</si>
  <si>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</si>
  <si>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</si>
  <si>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</si>
  <si>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</si>
  <si>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</si>
  <si>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</si>
  <si>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</si>
  <si>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</si>
  <si>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</si>
  <si>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</si>
  <si>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</si>
  <si>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</si>
  <si>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</si>
  <si>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</si>
  <si>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</si>
  <si>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</si>
  <si>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</si>
  <si>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</si>
  <si>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</si>
  <si>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</si>
  <si>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</si>
  <si>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</si>
  <si>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</si>
  <si>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</si>
  <si>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</si>
  <si>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</si>
  <si>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</si>
  <si>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</si>
  <si>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</si>
  <si>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</si>
  <si>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</si>
  <si>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</si>
  <si>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</si>
  <si>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</si>
  <si>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</si>
  <si>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</si>
  <si>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</si>
  <si>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</si>
  <si>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</si>
  <si>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</si>
  <si>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</si>
  <si>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</si>
  <si>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</si>
  <si>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</si>
  <si>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</si>
  <si>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</si>
  <si>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</si>
  <si>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</si>
  <si>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</si>
  <si>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</si>
  <si>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</si>
  <si>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</si>
  <si>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</si>
  <si>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</si>
  <si>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</si>
  <si>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</si>
  <si>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</si>
  <si>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</si>
  <si>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</si>
  <si>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</si>
  <si>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</si>
  <si>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</si>
  <si>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</si>
  <si>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</si>
  <si>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</si>
  <si>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</si>
  <si>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</si>
  <si>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</si>
  <si>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</si>
  <si>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</si>
  <si>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</si>
  <si>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</si>
  <si>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</si>
  <si>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</si>
  <si>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</si>
  <si>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</si>
  <si>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</si>
  <si>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</si>
  <si>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</si>
  <si>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</si>
  <si>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</si>
  <si>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</si>
  <si>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</si>
  <si>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</si>
  <si>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</si>
  <si>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</si>
  <si>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</si>
  <si>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</si>
  <si>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</si>
  <si>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</si>
  <si>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</si>
  <si>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</si>
  <si>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</si>
  <si>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</si>
  <si>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</si>
  <si>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</si>
  <si>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</si>
  <si>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</si>
  <si>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</si>
  <si>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</si>
  <si>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</si>
  <si>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</si>
  <si>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</si>
  <si>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</si>
  <si>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</si>
  <si>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</si>
  <si>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</si>
  <si>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</si>
  <si>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</si>
  <si>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</si>
  <si>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</si>
  <si>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</si>
  <si>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</si>
  <si>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</si>
  <si>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</si>
  <si>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</si>
  <si>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</si>
  <si>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</si>
  <si>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</si>
  <si>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</si>
  <si>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</si>
  <si>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</si>
  <si>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</si>
  <si>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</si>
  <si>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</si>
  <si>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</si>
  <si>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</si>
  <si>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</si>
  <si>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</si>
  <si>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</si>
  <si>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</si>
  <si>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</si>
  <si>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</si>
  <si>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</si>
  <si>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</si>
  <si>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</si>
  <si>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</si>
  <si>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</si>
  <si>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</si>
  <si>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</si>
  <si>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</si>
  <si>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</si>
  <si>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</si>
  <si>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</si>
  <si>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</si>
  <si>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</si>
  <si>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</si>
  <si>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</si>
  <si>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</si>
  <si>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</si>
  <si>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</si>
  <si>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</si>
  <si>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</si>
  <si>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</si>
  <si>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</si>
  <si>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</si>
  <si>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</si>
  <si>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</si>
  <si>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</si>
  <si>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</si>
  <si>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</si>
  <si>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</si>
  <si>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</si>
  <si>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</si>
  <si>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</si>
  <si>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</si>
  <si>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</si>
  <si>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</si>
  <si>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</si>
  <si>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</si>
  <si>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</si>
  <si>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</si>
  <si>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</si>
  <si>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</si>
  <si>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</si>
  <si>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</si>
  <si>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</si>
  <si>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</si>
  <si>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</si>
  <si>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</si>
  <si>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</si>
  <si>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</si>
  <si>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</si>
  <si>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</si>
  <si>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</si>
  <si>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</si>
  <si>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</si>
  <si>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</si>
  <si>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</si>
  <si>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</si>
  <si>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</si>
  <si>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</si>
  <si>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</si>
  <si>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</si>
  <si>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</si>
  <si>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</si>
  <si>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</si>
  <si>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</si>
  <si>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</si>
  <si>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</si>
  <si>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</si>
  <si>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</si>
  <si>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</si>
  <si>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</si>
  <si>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</si>
  <si>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</si>
  <si>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</si>
  <si>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</si>
  <si>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</si>
  <si>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</si>
  <si>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</si>
  <si>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</si>
  <si>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</si>
  <si>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</si>
  <si>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</si>
  <si>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</si>
  <si>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</si>
  <si>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</si>
  <si>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</si>
  <si>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</si>
  <si>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</si>
  <si>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</si>
  <si>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</si>
  <si>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</si>
  <si>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</si>
  <si>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</si>
  <si>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</si>
  <si>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</si>
  <si>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</si>
  <si>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</si>
  <si>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</si>
  <si>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</si>
  <si>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</si>
  <si>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</si>
  <si>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</si>
  <si>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</si>
  <si>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</si>
  <si>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</si>
  <si>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</si>
  <si>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</si>
  <si>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</si>
  <si>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</si>
  <si>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</si>
  <si>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</si>
  <si>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</si>
  <si>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</si>
  <si>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</si>
  <si>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</si>
  <si>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</si>
  <si>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</si>
  <si>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</si>
  <si>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</si>
  <si>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</si>
  <si>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</si>
  <si>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</si>
  <si>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</si>
  <si>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</si>
  <si>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</si>
  <si>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</si>
  <si>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</si>
  <si>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</si>
  <si>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</si>
  <si>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</si>
  <si>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</si>
  <si>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</si>
  <si>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</si>
  <si>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</si>
  <si>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</si>
  <si>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</si>
  <si>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</si>
  <si>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</si>
  <si>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</si>
  <si>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</si>
  <si>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</si>
  <si>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</si>
  <si>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</si>
  <si>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</si>
  <si>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</si>
  <si>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</si>
  <si>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</si>
  <si>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</si>
  <si>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</si>
  <si>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</si>
  <si>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</si>
  <si>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</si>
  <si>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</si>
  <si>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</si>
  <si>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</si>
  <si>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</si>
  <si>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</si>
  <si>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</si>
  <si>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</si>
  <si>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</si>
  <si>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</si>
  <si>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</si>
  <si>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</si>
  <si>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</si>
  <si>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</si>
  <si>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</si>
  <si>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</si>
  <si>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</si>
  <si>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</si>
  <si>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</si>
  <si>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</si>
  <si>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</si>
  <si>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</si>
  <si>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</si>
  <si>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</si>
  <si>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</si>
  <si>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</si>
  <si>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</si>
  <si>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</si>
  <si>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</si>
  <si>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</si>
  <si>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</si>
  <si>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</si>
  <si>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</si>
  <si>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</si>
  <si>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</si>
  <si>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</si>
  <si>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</si>
  <si>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</si>
  <si>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</si>
  <si>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</si>
  <si>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</si>
  <si>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</si>
  <si>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</si>
  <si>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</si>
  <si>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</si>
  <si>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</si>
  <si>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</si>
  <si>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</si>
  <si>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</si>
  <si>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</si>
  <si>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</si>
  <si>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</si>
  <si>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</si>
  <si>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</si>
  <si>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</si>
  <si>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</si>
  <si>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</si>
  <si>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</si>
  <si>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</si>
  <si>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</si>
  <si>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</si>
  <si>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</si>
  <si>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</si>
  <si>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</si>
  <si>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</si>
  <si>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</si>
  <si>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</si>
  <si>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</si>
  <si>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</si>
  <si>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</si>
  <si>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</si>
  <si>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</si>
  <si>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</si>
  <si>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</si>
  <si>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</si>
  <si>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</si>
  <si>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</si>
  <si>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</si>
  <si>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</si>
  <si>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</si>
  <si>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</si>
  <si>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</si>
  <si>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</si>
  <si>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</si>
  <si>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</si>
  <si>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</si>
  <si>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</si>
  <si>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</si>
  <si>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</si>
  <si>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</si>
  <si>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</si>
  <si>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</si>
  <si>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</si>
  <si>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</si>
  <si>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</si>
  <si>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</si>
  <si>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</si>
  <si>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</si>
  <si>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</si>
  <si>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</si>
  <si>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</si>
  <si>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</si>
  <si>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</si>
  <si>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</si>
  <si>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</si>
  <si>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</si>
  <si>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</si>
  <si>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</si>
  <si>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</si>
  <si>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</si>
  <si>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</si>
  <si>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</si>
  <si>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</si>
  <si>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</si>
  <si>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</si>
  <si>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</si>
  <si>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</si>
  <si>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</si>
  <si>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</si>
  <si>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</si>
  <si>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</si>
  <si>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</si>
  <si>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</si>
  <si>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</si>
  <si>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</si>
  <si>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</si>
  <si>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</si>
  <si>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</si>
  <si>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</si>
  <si>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</si>
  <si>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</si>
  <si>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</si>
  <si>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</si>
  <si>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</si>
  <si>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</si>
  <si>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</si>
  <si>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</si>
  <si>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</si>
  <si>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</si>
  <si>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</si>
  <si>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</si>
  <si>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</si>
  <si>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</si>
  <si>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</si>
  <si>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</si>
  <si>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</si>
  <si>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</si>
  <si>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</si>
  <si>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</si>
  <si>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</si>
  <si>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</si>
  <si>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</si>
  <si>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</si>
  <si>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</si>
  <si>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</si>
  <si>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</si>
  <si>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</si>
  <si>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</si>
  <si>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</si>
  <si>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</si>
  <si>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</si>
  <si>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</si>
  <si>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</si>
  <si>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</si>
  <si>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</si>
  <si>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</si>
  <si>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</si>
  <si>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</si>
  <si>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</si>
  <si>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</si>
  <si>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</si>
  <si>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</si>
  <si>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</si>
  <si>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</si>
  <si>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</si>
  <si>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</si>
  <si>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</si>
  <si>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</si>
  <si>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</si>
  <si>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</si>
  <si>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</si>
  <si>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</si>
  <si>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</si>
  <si>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</si>
  <si>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</si>
  <si>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</si>
  <si>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</si>
  <si>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</si>
  <si>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</si>
  <si>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</si>
  <si>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</si>
  <si>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</si>
  <si>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</si>
  <si>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</si>
  <si>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</si>
  <si>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</si>
  <si>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</si>
  <si>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</si>
  <si>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</si>
  <si>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</si>
  <si>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</si>
  <si>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</si>
  <si>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</si>
  <si>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</si>
  <si>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</si>
  <si>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</si>
  <si>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</si>
  <si>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</si>
  <si>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</si>
  <si>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</si>
  <si>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</si>
  <si>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</si>
  <si>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</si>
  <si>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</si>
  <si>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</si>
  <si>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</si>
  <si>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</si>
  <si>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</si>
  <si>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</si>
  <si>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</si>
  <si>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</si>
  <si>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</si>
  <si>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</si>
  <si>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</si>
  <si>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</si>
  <si>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</si>
  <si>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</si>
  <si>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</si>
  <si>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</si>
  <si>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</si>
  <si>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</si>
  <si>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</si>
  <si>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</si>
  <si>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</si>
  <si>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</si>
  <si>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</si>
  <si>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</si>
  <si>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</si>
  <si>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</si>
  <si>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</si>
  <si>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</si>
  <si>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</si>
  <si>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</si>
  <si>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</si>
  <si>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</si>
  <si>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</si>
  <si>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</si>
  <si>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</si>
  <si>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</si>
  <si>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</si>
  <si>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</si>
  <si>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</si>
  <si>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</si>
  <si>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</si>
  <si>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</si>
  <si>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</si>
  <si>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</si>
  <si>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</si>
  <si>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</si>
  <si>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</si>
  <si>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</si>
  <si>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</si>
  <si>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</si>
  <si>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</si>
  <si>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</si>
  <si>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</si>
  <si>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</si>
  <si>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</si>
  <si>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</si>
  <si>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</si>
  <si>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</si>
  <si>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</si>
  <si>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</si>
  <si>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</si>
  <si>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</si>
  <si>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</si>
  <si>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</si>
  <si>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</si>
  <si>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</si>
  <si>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</si>
  <si>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</si>
  <si>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</si>
  <si>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</si>
  <si>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</si>
  <si>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</si>
  <si>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</si>
  <si>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</si>
  <si>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</si>
  <si>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</si>
  <si>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</si>
  <si>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</si>
  <si>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</si>
  <si>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</si>
  <si>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</si>
  <si>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</si>
  <si>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</si>
  <si>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</si>
  <si>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</si>
  <si>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</si>
  <si>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</si>
  <si>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</si>
  <si>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</si>
  <si>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</si>
  <si>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</si>
  <si>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</si>
  <si>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</si>
  <si>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</si>
  <si>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</si>
  <si>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</si>
  <si>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</si>
  <si>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</si>
  <si>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</si>
  <si>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</si>
  <si>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</si>
  <si>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</si>
  <si>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</si>
  <si>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</si>
  <si>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</si>
  <si>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</si>
  <si>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</si>
  <si>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</si>
  <si>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</si>
  <si>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</si>
  <si>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</si>
  <si>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</si>
  <si>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</si>
  <si>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</si>
  <si>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</si>
  <si>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</si>
  <si>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</si>
  <si>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</si>
  <si>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</si>
  <si>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</si>
  <si>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</si>
  <si>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</si>
  <si>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</si>
  <si>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</si>
  <si>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</si>
  <si>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</si>
  <si>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</si>
  <si>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</si>
  <si>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</si>
  <si>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</si>
  <si>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</si>
  <si>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</si>
  <si>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</si>
  <si>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</si>
  <si>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</si>
  <si>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</si>
  <si>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</si>
  <si>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</si>
  <si>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</si>
  <si>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</si>
  <si>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</si>
  <si>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</si>
  <si>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</si>
  <si>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</si>
  <si>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</si>
  <si>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</si>
  <si>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</si>
  <si>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</si>
  <si>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</si>
  <si>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</si>
  <si>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</si>
  <si>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</si>
  <si>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</si>
  <si>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</si>
  <si>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</si>
  <si>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</si>
  <si>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</si>
  <si>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</si>
  <si>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</si>
  <si>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</si>
  <si>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</si>
  <si>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</si>
  <si>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</si>
  <si>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</si>
  <si>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</si>
  <si>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</si>
  <si>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</si>
  <si>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</si>
  <si>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</si>
  <si>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</si>
  <si>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</si>
  <si>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</si>
  <si>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</si>
  <si>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</si>
  <si>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</si>
  <si>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</si>
  <si>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</si>
  <si>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</si>
  <si>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</si>
  <si>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</si>
  <si>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</si>
  <si>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</si>
  <si>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</si>
  <si>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</si>
  <si>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</si>
  <si>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</si>
  <si>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</si>
  <si>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</si>
  <si>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</si>
  <si>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</si>
  <si>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</si>
  <si>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</si>
  <si>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</si>
  <si>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</si>
  <si>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</si>
  <si>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</si>
  <si>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</si>
  <si>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</si>
  <si>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</si>
  <si>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</si>
  <si>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</si>
  <si>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</si>
  <si>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</si>
  <si>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</si>
  <si>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</si>
  <si>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</si>
  <si>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</si>
  <si>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</si>
  <si>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</si>
  <si>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</si>
  <si>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</si>
  <si>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</si>
  <si>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</si>
  <si>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</si>
  <si>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</si>
  <si>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</si>
  <si>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</si>
  <si>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</si>
  <si>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</si>
  <si>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</si>
  <si>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</si>
  <si>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</si>
  <si>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</si>
  <si>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</si>
  <si>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</si>
  <si>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</si>
  <si>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</si>
  <si>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</si>
  <si>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</si>
  <si>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</si>
  <si>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</si>
  <si>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</si>
  <si>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</si>
  <si>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</si>
  <si>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</si>
  <si>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</si>
  <si>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</si>
  <si>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</si>
  <si>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</si>
  <si>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</si>
  <si>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</si>
  <si>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</si>
  <si>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</si>
  <si>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</si>
  <si>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</si>
  <si>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</si>
  <si>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</si>
  <si>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</si>
  <si>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</si>
  <si>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</si>
  <si>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</si>
  <si>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</si>
  <si>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</si>
  <si>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</si>
  <si>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</si>
  <si>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</si>
  <si>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</si>
  <si>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</si>
  <si>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</si>
  <si>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</si>
  <si>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</si>
  <si>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</si>
  <si>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</si>
  <si>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</si>
  <si>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</si>
  <si>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</si>
  <si>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</si>
  <si>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</si>
  <si>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</si>
  <si>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</si>
  <si>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</si>
  <si>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</si>
  <si>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</si>
  <si>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</si>
  <si>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</si>
  <si>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</si>
  <si>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</si>
  <si>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</si>
  <si>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</si>
  <si>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</si>
  <si>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</si>
  <si>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</si>
  <si>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</si>
  <si>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</si>
  <si>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</si>
  <si>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</si>
  <si>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</si>
  <si>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</si>
  <si>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</si>
  <si>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</si>
  <si>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</si>
  <si>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</si>
  <si>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</si>
  <si>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</si>
  <si>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</si>
  <si>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</si>
  <si>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</si>
  <si>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</si>
  <si>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</si>
  <si>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</si>
  <si>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</si>
  <si>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</si>
  <si>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</si>
  <si>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</si>
  <si>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</si>
  <si>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</si>
  <si>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</si>
  <si>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</si>
  <si>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</si>
  <si>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</si>
  <si>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</si>
  <si>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</si>
  <si>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</si>
  <si>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</si>
  <si>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</si>
  <si>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</si>
  <si>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</si>
  <si>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</si>
  <si>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</si>
  <si>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</si>
  <si>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</si>
  <si>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</si>
  <si>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</si>
  <si>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</si>
  <si>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</si>
  <si>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</si>
  <si>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</si>
  <si>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</si>
  <si>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</si>
  <si>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</si>
  <si>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</si>
  <si>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</si>
  <si>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</si>
  <si>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</si>
  <si>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</si>
  <si>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</si>
  <si>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</si>
  <si>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</si>
  <si>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</si>
  <si>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</si>
  <si>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</si>
  <si>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</si>
  <si>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</si>
  <si>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</si>
  <si>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</si>
  <si>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</si>
  <si>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</si>
  <si>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</si>
  <si>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</si>
  <si>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</si>
  <si>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</si>
  <si>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</si>
  <si>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</si>
  <si>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</si>
  <si>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</si>
  <si>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</si>
  <si>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</si>
  <si>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</si>
  <si>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</si>
  <si>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</si>
  <si>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</si>
  <si>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</si>
  <si>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</si>
  <si>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</si>
  <si>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</si>
  <si>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</si>
  <si>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</si>
  <si>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</si>
  <si>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</si>
  <si>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</si>
  <si>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</si>
  <si>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</si>
  <si>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</si>
  <si>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</si>
  <si>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</si>
  <si>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</si>
  <si>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</si>
  <si>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</si>
  <si>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</si>
  <si>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</si>
  <si>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</si>
  <si>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</si>
  <si>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</si>
  <si>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</si>
  <si>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</si>
  <si>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</si>
  <si>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</si>
  <si>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</si>
  <si>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</si>
  <si>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</si>
  <si>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</si>
  <si>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</si>
  <si>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</si>
  <si>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</si>
  <si>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</si>
  <si>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</si>
  <si>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</si>
  <si>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</si>
  <si>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</si>
  <si>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</si>
  <si>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</si>
  <si>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</si>
  <si>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</si>
  <si>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</si>
  <si>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</si>
  <si>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</si>
  <si>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</si>
  <si>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</si>
  <si>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</si>
  <si>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</si>
  <si>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</si>
  <si>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</si>
  <si>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</si>
  <si>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</si>
  <si>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</si>
  <si>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</si>
  <si>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</si>
  <si>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</si>
  <si>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</si>
  <si>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</si>
  <si>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</si>
  <si>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</si>
  <si>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</si>
  <si>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</si>
  <si>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</si>
  <si>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</si>
  <si>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</si>
  <si>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</si>
  <si>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</si>
  <si>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</si>
  <si>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</si>
  <si>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</si>
  <si>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</si>
  <si>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</si>
  <si>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</si>
  <si>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</si>
  <si>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</si>
  <si>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</si>
  <si>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</si>
  <si>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</si>
  <si>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</si>
  <si>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</si>
  <si>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</si>
  <si>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</si>
  <si>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</si>
  <si>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</si>
  <si>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</si>
  <si>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</si>
  <si>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</si>
  <si>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</si>
  <si>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</si>
  <si>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</si>
  <si>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</si>
  <si>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</si>
  <si>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</si>
  <si>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</si>
  <si>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</si>
  <si>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</si>
  <si>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</si>
  <si>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</si>
  <si>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</si>
  <si>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</si>
  <si>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</si>
  <si>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</si>
  <si>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</si>
  <si>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</si>
  <si>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</si>
  <si>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</si>
  <si>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</si>
  <si>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</si>
  <si>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</si>
  <si>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</si>
  <si>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</si>
  <si>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</si>
  <si>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</si>
  <si>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</si>
  <si>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</si>
  <si>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</si>
  <si>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</si>
  <si>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</si>
  <si>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</si>
  <si>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</si>
  <si>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</si>
  <si>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</si>
  <si>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</si>
  <si>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</si>
  <si>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</si>
  <si>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</si>
  <si>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</si>
  <si>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</si>
  <si>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</si>
  <si>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</si>
  <si>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</si>
  <si>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</si>
  <si>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</si>
  <si>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</si>
  <si>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</si>
  <si>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</si>
  <si>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</si>
  <si>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</si>
  <si>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</si>
  <si>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</si>
  <si>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</si>
  <si>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</si>
  <si>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</si>
  <si>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</si>
  <si>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</si>
  <si>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</si>
  <si>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</si>
  <si>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</si>
  <si>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</si>
  <si>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</si>
  <si>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</si>
  <si>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</si>
  <si>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</si>
  <si>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</si>
  <si>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</si>
  <si>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</si>
  <si>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</si>
  <si>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</si>
  <si>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</si>
  <si>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</si>
  <si>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</si>
  <si>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</si>
  <si>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</si>
  <si>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</si>
  <si>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</si>
  <si>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</si>
  <si>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</si>
  <si>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</si>
  <si>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</si>
  <si>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</si>
  <si>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</si>
  <si>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</si>
  <si>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</si>
  <si>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</si>
  <si>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</si>
  <si>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</si>
  <si>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</si>
  <si>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</si>
  <si>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</si>
  <si>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</si>
  <si>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</si>
  <si>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</si>
  <si>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</si>
  <si>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</si>
  <si>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</si>
  <si>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</si>
  <si>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</si>
  <si>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</si>
  <si>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</si>
  <si>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</si>
  <si>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</si>
  <si>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</si>
  <si>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</si>
  <si>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</si>
  <si>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</si>
  <si>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</si>
  <si>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</si>
  <si>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</si>
  <si>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</si>
  <si>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</si>
  <si>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</si>
  <si>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</si>
  <si>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</si>
  <si>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</si>
  <si>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</si>
  <si>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</si>
  <si>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</si>
  <si>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</si>
  <si>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</si>
  <si>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</si>
  <si>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</si>
  <si>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</si>
  <si>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</si>
  <si>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</si>
  <si>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</si>
  <si>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</si>
  <si>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</si>
  <si>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</si>
  <si>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</si>
  <si>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</si>
  <si>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</si>
  <si>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</si>
  <si>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</si>
  <si>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</si>
  <si>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</si>
  <si>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</si>
  <si>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</si>
  <si>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</si>
  <si>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</si>
  <si>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</si>
  <si>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</si>
  <si>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</si>
  <si>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</si>
  <si>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</si>
  <si>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</si>
  <si>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</si>
  <si>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</si>
  <si>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</si>
  <si>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</si>
  <si>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</si>
  <si>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</si>
  <si>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</si>
  <si>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</si>
  <si>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</si>
  <si>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</si>
  <si>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</si>
  <si>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</si>
  <si>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</si>
  <si>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</si>
  <si>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</si>
  <si>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</si>
  <si>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</si>
  <si>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</si>
  <si>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</si>
  <si>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</si>
  <si>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</si>
  <si>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</si>
  <si>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</si>
  <si>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</si>
  <si>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</si>
  <si>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</si>
  <si>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</si>
  <si>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</si>
  <si>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</si>
  <si>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</si>
  <si>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</si>
  <si>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</si>
  <si>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</si>
  <si>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</si>
  <si>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</si>
  <si>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</si>
  <si>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</si>
  <si>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</si>
  <si>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</si>
  <si>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</si>
  <si>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</si>
  <si>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</si>
  <si>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</si>
  <si>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</si>
  <si>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</si>
  <si>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</si>
  <si>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</si>
  <si>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</si>
  <si>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</si>
  <si>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</si>
  <si>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</si>
  <si>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</si>
  <si>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</si>
  <si>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</si>
  <si>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</si>
  <si>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</si>
  <si>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</si>
  <si>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</si>
  <si>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</si>
  <si>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</si>
  <si>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</si>
  <si>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</si>
  <si>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</si>
  <si>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</si>
  <si>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</si>
  <si>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</si>
  <si>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</si>
  <si>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</si>
  <si>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</si>
  <si>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</si>
  <si>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</si>
  <si>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</si>
  <si>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</si>
  <si>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</si>
  <si>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</si>
  <si>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</si>
  <si>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</si>
  <si>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</si>
  <si>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</si>
  <si>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</si>
  <si>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</si>
  <si>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</si>
  <si>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</si>
  <si>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</si>
  <si>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</si>
  <si>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</si>
  <si>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</si>
  <si>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</si>
  <si>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</si>
  <si>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</si>
  <si>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</si>
  <si>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</si>
  <si>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</si>
  <si>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</si>
  <si>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</si>
  <si>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</si>
  <si>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</si>
  <si>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</si>
  <si>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</si>
  <si>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</si>
  <si>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</si>
  <si>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</si>
  <si>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</si>
  <si>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</si>
  <si>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</si>
  <si>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</si>
  <si>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</si>
  <si>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</si>
  <si>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</si>
  <si>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</si>
  <si>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</si>
  <si>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</si>
  <si>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</si>
  <si>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</si>
  <si>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</si>
  <si>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</si>
  <si>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</si>
  <si>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</si>
  <si>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</si>
  <si>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</si>
  <si>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</si>
  <si>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</si>
  <si>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</si>
  <si>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</si>
  <si>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</si>
  <si>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</si>
  <si>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</si>
  <si>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</si>
  <si>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</si>
  <si>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</si>
  <si>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</si>
  <si>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</si>
  <si>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</si>
  <si>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</si>
  <si>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</si>
  <si>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</si>
  <si>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</si>
  <si>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</si>
  <si>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</si>
  <si>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</si>
  <si>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</si>
  <si>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</si>
  <si>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</si>
  <si>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</si>
  <si>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</si>
  <si>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</si>
  <si>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</si>
  <si>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</si>
  <si>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</si>
  <si>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</si>
  <si>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</si>
  <si>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</si>
  <si>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</si>
  <si>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</si>
  <si>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</si>
  <si>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</si>
  <si>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</si>
  <si>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</si>
  <si>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</si>
  <si>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</si>
  <si>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</si>
  <si>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</si>
  <si>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</si>
  <si>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</si>
  <si>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</si>
  <si>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</si>
  <si>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</si>
  <si>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</si>
  <si>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</si>
  <si>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</si>
  <si>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</si>
  <si>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</si>
  <si>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</si>
  <si>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</si>
  <si>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</si>
  <si>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</si>
  <si>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</si>
  <si>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</si>
  <si>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</si>
  <si>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</si>
  <si>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</si>
  <si>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</si>
  <si>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</si>
  <si>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</si>
  <si>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</si>
  <si>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</si>
  <si>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</si>
  <si>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</si>
  <si>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</si>
  <si>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</si>
  <si>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</si>
  <si>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</si>
  <si>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</si>
  <si>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</si>
  <si>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</si>
  <si>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</si>
  <si>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</si>
  <si>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</si>
  <si>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</si>
  <si>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</si>
  <si>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</si>
  <si>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</si>
  <si>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</si>
  <si>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</si>
  <si>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</si>
  <si>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</si>
  <si>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</si>
  <si>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</si>
  <si>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</si>
  <si>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</si>
  <si>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</si>
  <si>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</si>
  <si>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</si>
  <si>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</si>
  <si>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</si>
  <si>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</si>
  <si>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</si>
  <si>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</si>
  <si>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</si>
  <si>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</si>
  <si>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</si>
  <si>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</si>
  <si>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</si>
  <si>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</si>
  <si>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</si>
  <si>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</si>
  <si>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</si>
  <si>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</si>
  <si>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</si>
  <si>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</si>
  <si>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</si>
  <si>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</si>
  <si>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</si>
  <si>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</si>
  <si>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</si>
  <si>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</si>
  <si>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</si>
  <si>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</si>
  <si>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</si>
  <si>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</si>
  <si>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</si>
  <si>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</si>
  <si>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</si>
  <si>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</si>
  <si>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</si>
  <si>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</si>
  <si>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</si>
  <si>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</si>
  <si>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</si>
  <si>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</si>
  <si>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</si>
  <si>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</si>
  <si>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</si>
  <si>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</si>
  <si>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</si>
  <si>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</si>
  <si>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</si>
  <si>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</si>
  <si>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</si>
  <si>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</si>
  <si>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</si>
  <si>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</si>
  <si>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</si>
  <si>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</si>
  <si>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</si>
  <si>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</si>
  <si>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</si>
  <si>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</si>
  <si>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</si>
  <si>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</si>
  <si>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</si>
  <si>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</si>
  <si>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</si>
  <si>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</si>
  <si>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</si>
  <si>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</si>
  <si>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</si>
  <si>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</si>
  <si>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</si>
  <si>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</si>
  <si>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</si>
  <si>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</si>
  <si>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</si>
  <si>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</si>
  <si>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</si>
  <si>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</si>
  <si>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</si>
  <si>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</si>
  <si>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</si>
  <si>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</si>
  <si>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</si>
  <si>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</si>
  <si>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</si>
  <si>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</si>
  <si>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</si>
  <si>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</si>
  <si>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</si>
  <si>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</si>
  <si>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</si>
  <si>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</si>
  <si>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</si>
  <si>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</si>
  <si>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</si>
  <si>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</si>
  <si>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</si>
  <si>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</si>
  <si>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</si>
  <si>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</si>
  <si>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</si>
  <si>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</si>
  <si>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</si>
  <si>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</si>
  <si>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</si>
  <si>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</si>
  <si>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</si>
  <si>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</si>
  <si>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</si>
  <si>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</si>
  <si>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</si>
  <si>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</si>
  <si>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</si>
  <si>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</si>
  <si>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</si>
  <si>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</si>
  <si>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</si>
  <si>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</si>
  <si>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</si>
  <si>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</si>
  <si>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</si>
  <si>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</si>
  <si>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</si>
  <si>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</si>
  <si>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</si>
  <si>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</si>
  <si>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</si>
  <si>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</si>
  <si>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</si>
  <si>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</si>
  <si>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</si>
  <si>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</si>
  <si>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</si>
  <si>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</si>
  <si>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</si>
  <si>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</si>
  <si>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</si>
  <si>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</si>
  <si>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</si>
  <si>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</si>
  <si>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</si>
  <si>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</si>
  <si>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</si>
  <si>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</si>
  <si>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</si>
  <si>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</si>
  <si>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</si>
  <si>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</si>
  <si>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</si>
  <si>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</si>
  <si>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</si>
  <si>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</si>
  <si>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</si>
  <si>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</si>
  <si>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</si>
  <si>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</si>
  <si>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</si>
  <si>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</si>
  <si>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</si>
  <si>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</si>
  <si>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</si>
  <si>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</si>
  <si>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</si>
  <si>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</si>
  <si>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</si>
  <si>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</si>
  <si>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</si>
  <si>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</si>
  <si>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</si>
  <si>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</si>
  <si>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</si>
  <si>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</si>
  <si>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</si>
  <si>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</si>
  <si>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</si>
  <si>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</si>
  <si>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</si>
  <si>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</si>
  <si>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</si>
  <si>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</si>
  <si>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</si>
  <si>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</si>
  <si>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</si>
  <si>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</si>
  <si>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</si>
  <si>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</si>
  <si>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</si>
  <si>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</si>
  <si>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</si>
  <si>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</si>
  <si>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</si>
  <si>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</si>
  <si>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</si>
  <si>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</si>
  <si>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</si>
  <si>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</si>
  <si>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</si>
  <si>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</si>
  <si>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</si>
  <si>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</si>
  <si>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</si>
  <si>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</si>
  <si>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</si>
  <si>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</si>
  <si>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</si>
  <si>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</si>
  <si>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</si>
  <si>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</si>
  <si>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</si>
  <si>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</si>
  <si>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</si>
  <si>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</si>
  <si>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</si>
  <si>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</si>
  <si>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</si>
  <si>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</si>
  <si>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</si>
  <si>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</si>
  <si>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</si>
  <si>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</si>
  <si>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</si>
  <si>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</si>
  <si>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</si>
  <si>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</si>
  <si>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</si>
  <si>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</si>
  <si>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</si>
  <si>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</si>
  <si>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</si>
  <si>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</si>
  <si>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</si>
  <si>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</si>
  <si>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</si>
  <si>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</si>
  <si>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</si>
  <si>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</si>
  <si>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</si>
  <si>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</si>
  <si>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</si>
  <si>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</si>
  <si>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</si>
  <si>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</si>
  <si>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</si>
  <si>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</si>
  <si>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</si>
  <si>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</si>
  <si>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</si>
  <si>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</si>
  <si>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</si>
  <si>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</si>
  <si>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</si>
  <si>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</si>
  <si>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</si>
  <si>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</si>
  <si>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</si>
  <si>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</si>
  <si>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</si>
  <si>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</si>
  <si>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</si>
  <si>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</si>
  <si>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</si>
  <si>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</si>
  <si>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</si>
  <si>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</si>
  <si>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</si>
  <si>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</si>
  <si>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</si>
  <si>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</si>
  <si>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</si>
  <si>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</si>
  <si>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</si>
  <si>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</si>
  <si>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</si>
  <si>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</si>
  <si>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</si>
  <si>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</si>
  <si>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</si>
  <si>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</si>
  <si>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</si>
  <si>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</si>
  <si>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</si>
  <si>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</si>
  <si>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</si>
  <si>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</si>
  <si>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</si>
  <si>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</si>
  <si>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</si>
  <si>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</si>
  <si>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</si>
  <si>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</si>
  <si>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</si>
  <si>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</si>
  <si>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</si>
  <si>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</si>
  <si>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</si>
  <si>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</si>
  <si>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</si>
  <si>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</si>
  <si>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</si>
  <si>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</si>
  <si>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</si>
  <si>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</si>
  <si>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</si>
  <si>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</si>
  <si>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</si>
  <si>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</si>
  <si>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</si>
  <si>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</si>
  <si>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</si>
  <si>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</si>
  <si>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</si>
  <si>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</si>
  <si>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</si>
  <si>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</si>
  <si>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</si>
  <si>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</si>
  <si>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</si>
  <si>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</si>
  <si>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</si>
  <si>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</si>
  <si>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</si>
  <si>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</si>
  <si>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</si>
  <si>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</si>
  <si>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</si>
  <si>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</si>
  <si>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</si>
  <si>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</si>
  <si>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</si>
  <si>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</si>
  <si>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</si>
  <si>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</si>
  <si>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</si>
  <si>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</si>
  <si>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</si>
  <si>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</si>
  <si>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</si>
  <si>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</si>
  <si>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</si>
  <si>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</si>
  <si>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</si>
  <si>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</si>
  <si>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</si>
  <si>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</si>
  <si>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</si>
  <si>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</si>
  <si>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</si>
  <si>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</si>
  <si>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</si>
  <si>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</si>
  <si>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</si>
  <si>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</si>
  <si>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</si>
  <si>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</si>
  <si>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</si>
  <si>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</si>
  <si>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</si>
  <si>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</si>
  <si>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</si>
  <si>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</si>
  <si>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</si>
  <si>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</si>
  <si>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</si>
  <si>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</si>
  <si>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</si>
  <si>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</si>
  <si>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</si>
  <si>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</si>
  <si>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</si>
  <si>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</si>
  <si>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</si>
  <si>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</si>
  <si>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</si>
  <si>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</si>
  <si>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</si>
  <si>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</si>
  <si>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</si>
  <si>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</si>
  <si>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</si>
  <si>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</si>
  <si>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</si>
  <si>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</si>
  <si>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</si>
  <si>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</si>
  <si>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</si>
  <si>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</si>
  <si>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</si>
  <si>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</si>
  <si>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</si>
  <si>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</si>
  <si>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</si>
  <si>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</si>
  <si>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</si>
  <si>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</si>
  <si>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</si>
  <si>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</si>
  <si>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</si>
  <si>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</si>
  <si>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</si>
  <si>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</si>
  <si>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</si>
  <si>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</si>
  <si>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</si>
  <si>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</si>
  <si>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</si>
  <si>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</si>
  <si>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</si>
  <si>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</si>
  <si>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</si>
  <si>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</si>
  <si>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</si>
  <si>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</si>
  <si>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</si>
  <si>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</si>
  <si>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</si>
  <si>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</si>
  <si>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</si>
  <si>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</si>
  <si>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</si>
  <si>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</si>
  <si>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</si>
  <si>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</si>
  <si>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</si>
  <si>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</si>
  <si>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</si>
  <si>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</si>
  <si>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</si>
  <si>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</si>
  <si>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</si>
  <si>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</si>
  <si>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</si>
  <si>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</si>
  <si>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</si>
  <si>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</si>
  <si>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</si>
  <si>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</si>
  <si>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</si>
  <si>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</si>
  <si>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</si>
  <si>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</si>
  <si>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</si>
  <si>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</si>
  <si>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</si>
  <si>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</si>
  <si>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</si>
  <si>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</si>
  <si>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</si>
  <si>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</si>
  <si>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</si>
  <si>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</si>
  <si>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</si>
  <si>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</si>
  <si>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</si>
  <si>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</si>
  <si>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</si>
  <si>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</si>
  <si>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</si>
  <si>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</si>
  <si>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</si>
  <si>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</si>
  <si>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</si>
  <si>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</si>
  <si>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</si>
  <si>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</si>
  <si>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</si>
  <si>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</si>
  <si>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</si>
  <si>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</si>
  <si>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</si>
  <si>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</si>
  <si>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</si>
  <si>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</si>
  <si>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</si>
  <si>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</si>
  <si>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</si>
  <si>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</si>
  <si>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</si>
  <si>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</si>
  <si>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</si>
  <si>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</si>
  <si>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</si>
  <si>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</si>
  <si>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</si>
  <si>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</si>
  <si>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</si>
  <si>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</si>
  <si>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</si>
  <si>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</si>
  <si>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</si>
  <si>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</si>
  <si>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</si>
  <si>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</si>
  <si>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</si>
  <si>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</si>
  <si>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</si>
  <si>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</si>
  <si>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</si>
  <si>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</si>
  <si>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</si>
  <si>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</si>
  <si>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</si>
  <si>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</si>
  <si>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</si>
  <si>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</si>
  <si>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</si>
  <si>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</si>
  <si>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</si>
  <si>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</si>
  <si>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</si>
  <si>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</si>
  <si>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</si>
  <si>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</si>
  <si>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</si>
  <si>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</si>
  <si>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</si>
  <si>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</si>
  <si>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</si>
  <si>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</si>
  <si>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</si>
  <si>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</si>
  <si>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</si>
  <si>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</si>
  <si>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</si>
  <si>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</si>
  <si>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</si>
  <si>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</si>
  <si>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</si>
  <si>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</si>
  <si>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</si>
  <si>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</si>
  <si>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</si>
  <si>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</si>
  <si>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</si>
  <si>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</si>
  <si>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</si>
  <si>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</si>
  <si>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</si>
  <si>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</si>
  <si>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</si>
  <si>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</si>
  <si>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</si>
  <si>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</si>
  <si>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</si>
  <si>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</si>
  <si>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</si>
  <si>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</si>
  <si>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</si>
  <si>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</si>
  <si>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</si>
  <si>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</si>
  <si>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</si>
  <si>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</si>
  <si>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</si>
  <si>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</si>
  <si>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</si>
  <si>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</si>
  <si>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</si>
  <si>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</si>
  <si>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</si>
  <si>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</si>
  <si>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</si>
  <si>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</si>
  <si>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</si>
  <si>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</si>
  <si>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</si>
  <si>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</si>
  <si>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</si>
  <si>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</si>
  <si>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</si>
  <si>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</si>
  <si>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</si>
  <si>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</si>
  <si>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</si>
  <si>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</si>
  <si>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</si>
  <si>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</si>
  <si>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</si>
  <si>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</si>
  <si>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</si>
  <si>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</si>
  <si>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</si>
  <si>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</si>
  <si>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</si>
  <si>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</si>
  <si>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</si>
  <si>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</si>
  <si>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</si>
  <si>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</si>
  <si>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</si>
  <si>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</si>
  <si>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</si>
  <si>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</si>
  <si>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</si>
  <si>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</si>
  <si>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</si>
  <si>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</si>
  <si>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</si>
  <si>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</si>
  <si>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</si>
  <si>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</si>
  <si>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</si>
  <si>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</si>
  <si>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</si>
  <si>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</si>
  <si>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</si>
  <si>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</si>
  <si>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</si>
  <si>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</si>
  <si>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</si>
  <si>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</si>
  <si>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</si>
  <si>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</si>
  <si>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</si>
  <si>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</si>
  <si>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</si>
  <si>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</si>
  <si>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</si>
  <si>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</si>
  <si>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</si>
  <si>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</si>
  <si>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</si>
  <si>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</si>
  <si>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</si>
  <si>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</si>
  <si>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</si>
  <si>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</si>
  <si>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</si>
  <si>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</si>
  <si>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</si>
  <si>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</si>
  <si>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</si>
  <si>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</si>
  <si>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</si>
  <si>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</si>
  <si>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</si>
  <si>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</si>
  <si>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</si>
  <si>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</si>
  <si>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</si>
  <si>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</si>
  <si>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</si>
  <si>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</si>
  <si>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</si>
  <si>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</si>
  <si>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</si>
  <si>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</si>
  <si>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</si>
  <si>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</si>
  <si>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</si>
  <si>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</si>
  <si>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</si>
  <si>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</si>
  <si>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</si>
  <si>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</si>
  <si>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</si>
  <si>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</si>
  <si>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</si>
  <si>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</si>
  <si>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</si>
  <si>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</si>
  <si>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</si>
  <si>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</si>
  <si>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</si>
  <si>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</si>
  <si>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</si>
  <si>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</si>
  <si>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</si>
  <si>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</si>
  <si>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</si>
  <si>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</si>
  <si>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</si>
  <si>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</si>
  <si>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</si>
  <si>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</si>
  <si>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</si>
  <si>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</si>
  <si>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</si>
  <si>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</si>
  <si>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</si>
  <si>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</si>
  <si>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</si>
  <si>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</si>
  <si>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</si>
  <si>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</si>
  <si>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</si>
  <si>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</si>
  <si>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</si>
  <si>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</si>
  <si>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</si>
  <si>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</si>
  <si>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</si>
  <si>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</si>
  <si>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</si>
  <si>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</si>
  <si>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</si>
  <si>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</si>
  <si>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</si>
  <si>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</si>
  <si>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</si>
  <si>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</si>
  <si>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</si>
  <si>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</si>
  <si>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</si>
  <si>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</si>
  <si>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</si>
  <si>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</si>
  <si>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</si>
  <si>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</si>
  <si>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</si>
  <si>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</si>
  <si>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</si>
  <si>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</si>
  <si>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</si>
  <si>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</si>
  <si>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</si>
  <si>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</si>
  <si>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</si>
  <si>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</si>
  <si>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</si>
  <si>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</si>
  <si>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</si>
  <si>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</si>
  <si>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</si>
  <si>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</si>
  <si>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</si>
  <si>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</si>
  <si>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</si>
  <si>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</si>
  <si>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</si>
  <si>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</si>
  <si>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</si>
  <si>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</si>
  <si>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</si>
  <si>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</si>
  <si>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</si>
  <si>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</si>
  <si>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</si>
  <si>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</si>
  <si>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</si>
  <si>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</si>
  <si>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</si>
  <si>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</si>
  <si>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</si>
  <si>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</si>
  <si>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</si>
  <si>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</si>
  <si>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</si>
  <si>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</si>
  <si>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</si>
  <si>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</si>
  <si>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</si>
  <si>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</si>
  <si>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</si>
  <si>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</si>
  <si>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</si>
  <si>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</si>
  <si>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</si>
  <si>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</si>
  <si>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</si>
  <si>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</si>
  <si>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</si>
  <si>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</si>
  <si>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</si>
  <si>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</si>
  <si>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</si>
  <si>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</si>
  <si>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</si>
  <si>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</si>
  <si>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</si>
  <si>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</si>
  <si>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</si>
  <si>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</si>
  <si>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</si>
  <si>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</si>
  <si>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</si>
  <si>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</si>
  <si>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</si>
  <si>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</si>
  <si>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</si>
  <si>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</si>
  <si>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</si>
  <si>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</si>
  <si>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</si>
  <si>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</si>
  <si>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</si>
  <si>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</si>
  <si>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</si>
  <si>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</si>
  <si>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</si>
  <si>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</si>
  <si>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</si>
  <si>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</si>
  <si>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</si>
  <si>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</si>
  <si>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</si>
  <si>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</si>
  <si>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</si>
  <si>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</si>
  <si>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</si>
  <si>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</si>
  <si>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</si>
  <si>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</si>
  <si>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</si>
  <si>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</si>
  <si>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</si>
  <si>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</si>
  <si>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</si>
  <si>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</si>
  <si>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</si>
  <si>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</si>
  <si>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</si>
  <si>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</si>
  <si>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</si>
  <si>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</si>
  <si>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</si>
  <si>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</si>
  <si>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</si>
  <si>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</si>
  <si>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</si>
  <si>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</si>
  <si>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</si>
  <si>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</si>
  <si>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</si>
  <si>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</si>
  <si>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</si>
  <si>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</si>
  <si>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</si>
  <si>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</si>
  <si>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</si>
  <si>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</si>
  <si>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</si>
  <si>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</si>
  <si>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</si>
  <si>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</si>
  <si>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</si>
  <si>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</si>
  <si>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</si>
  <si>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</si>
  <si>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</si>
  <si>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</si>
  <si>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</si>
  <si>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</si>
  <si>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</si>
  <si>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</si>
  <si>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</si>
  <si>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</si>
  <si>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</si>
  <si>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</si>
  <si>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</si>
  <si>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</si>
  <si>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</si>
  <si>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</si>
  <si>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</si>
  <si>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</si>
  <si>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</si>
  <si>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</si>
  <si>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</si>
  <si>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</si>
  <si>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</si>
  <si>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</si>
  <si>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</si>
  <si>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</si>
  <si>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</si>
  <si>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</si>
  <si>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</si>
  <si>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</si>
  <si>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</si>
  <si>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</si>
  <si>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</si>
  <si>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</si>
  <si>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</si>
  <si>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</si>
  <si>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</si>
  <si>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</si>
  <si>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</si>
  <si>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</si>
  <si>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</si>
  <si>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</si>
  <si>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</si>
  <si>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</si>
  <si>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</si>
  <si>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</si>
  <si>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</si>
  <si>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</si>
  <si>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</si>
  <si>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</si>
  <si>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</si>
  <si>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</si>
  <si>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</si>
  <si>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</si>
  <si>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</si>
  <si>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</si>
  <si>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</si>
  <si>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</si>
  <si>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</si>
  <si>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</si>
  <si>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</si>
  <si>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</si>
  <si>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</si>
  <si>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</si>
  <si>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</si>
  <si>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</si>
  <si>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</si>
  <si>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</si>
  <si>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</si>
  <si>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</si>
  <si>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</si>
  <si>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</si>
  <si>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</si>
  <si>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</si>
  <si>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</si>
  <si>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</si>
  <si>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</si>
  <si>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</si>
  <si>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</si>
  <si>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</si>
  <si>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</si>
  <si>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</si>
  <si>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</si>
  <si>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</si>
  <si>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</si>
  <si>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</si>
  <si>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</si>
  <si>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</si>
  <si>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</si>
  <si>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</si>
  <si>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</si>
  <si>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</si>
  <si>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</si>
  <si>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</si>
  <si>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</si>
  <si>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</si>
  <si>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</si>
  <si>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</si>
  <si>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</si>
  <si>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</si>
  <si>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</si>
  <si>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</si>
  <si>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</si>
  <si>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</si>
  <si>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</si>
  <si>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</si>
  <si>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</si>
  <si>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</si>
  <si>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</si>
  <si>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</si>
  <si>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</si>
  <si>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</si>
  <si>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</si>
  <si>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</si>
  <si>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</si>
  <si>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</si>
  <si>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</si>
  <si>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</si>
  <si>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</si>
  <si>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</si>
  <si>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</si>
  <si>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</si>
  <si>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</si>
  <si>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</si>
  <si>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</si>
  <si>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</si>
  <si>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</si>
  <si>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</si>
  <si>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</si>
  <si>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</si>
  <si>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</si>
  <si>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</si>
  <si>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</si>
  <si>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</si>
  <si>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</si>
  <si>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</si>
  <si>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</si>
  <si>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</si>
  <si>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</si>
  <si>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</si>
  <si>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</si>
  <si>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</si>
  <si>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</si>
  <si>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</si>
  <si>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</si>
  <si>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</si>
  <si>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</si>
  <si>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</si>
  <si>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</si>
  <si>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</si>
  <si>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</si>
  <si>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</si>
  <si>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</si>
  <si>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</si>
  <si>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</si>
  <si>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</si>
  <si>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</si>
  <si>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</si>
  <si>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</si>
  <si>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</si>
  <si>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</si>
  <si>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</si>
  <si>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</si>
  <si>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</si>
  <si>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</si>
  <si>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</si>
  <si>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</si>
  <si>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</si>
  <si>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</si>
  <si>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</si>
  <si>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</si>
  <si>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</si>
  <si>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</si>
  <si>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</si>
  <si>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</si>
  <si>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</si>
  <si>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</si>
  <si>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</si>
  <si>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</si>
  <si>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</si>
  <si>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</si>
  <si>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</si>
  <si>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</si>
  <si>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</si>
  <si>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</si>
  <si>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</si>
  <si>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</si>
  <si>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</si>
  <si>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</si>
  <si>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</si>
  <si>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</si>
  <si>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</si>
  <si>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</si>
  <si>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</si>
  <si>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</si>
  <si>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</si>
  <si>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</si>
  <si>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</si>
  <si>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</si>
  <si>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</si>
  <si>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</si>
  <si>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</si>
  <si>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</si>
  <si>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</si>
  <si>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</si>
  <si>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</si>
  <si>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</si>
  <si>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</si>
  <si>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</si>
  <si>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</si>
  <si>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</si>
  <si>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</si>
  <si>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</si>
  <si>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</si>
  <si>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</si>
  <si>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</si>
  <si>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</si>
  <si>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</si>
  <si>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</si>
  <si>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</si>
  <si>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</si>
  <si>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</si>
  <si>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</si>
  <si>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</si>
  <si>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</si>
  <si>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</si>
  <si>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</si>
  <si>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</si>
  <si>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</si>
  <si>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</si>
  <si>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</si>
  <si>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</si>
  <si>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</si>
  <si>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</si>
  <si>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</si>
  <si>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</si>
  <si>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</si>
  <si>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</si>
  <si>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</si>
  <si>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</si>
  <si>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</si>
  <si>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</si>
  <si>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</si>
  <si>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</si>
  <si>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</si>
  <si>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</si>
  <si>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</si>
  <si>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</si>
  <si>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</si>
  <si>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</si>
  <si>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</si>
  <si>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</si>
  <si>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</si>
  <si>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</si>
  <si>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</si>
  <si>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</si>
  <si>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</si>
  <si>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</si>
  <si>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</si>
  <si>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</si>
  <si>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</si>
  <si>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</si>
  <si>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</si>
  <si>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</si>
  <si>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</si>
  <si>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</si>
  <si>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</si>
  <si>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</si>
  <si>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</si>
  <si>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</si>
  <si>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</si>
  <si>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</si>
  <si>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</si>
  <si>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</si>
  <si>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</si>
  <si>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</si>
  <si>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</si>
  <si>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</si>
  <si>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</si>
  <si>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</si>
  <si>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</si>
  <si>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</si>
  <si>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</si>
  <si>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</si>
  <si>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</si>
  <si>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</si>
  <si>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</si>
  <si>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</si>
  <si>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</si>
  <si>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</si>
  <si>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</si>
  <si>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</si>
  <si>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</si>
  <si>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</si>
  <si>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</si>
  <si>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</si>
  <si>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</si>
  <si>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</si>
  <si>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</si>
  <si>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</si>
  <si>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</si>
  <si>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</si>
  <si>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</si>
  <si>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</si>
  <si>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</si>
  <si>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</si>
  <si>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</si>
  <si>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</si>
  <si>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</si>
  <si>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</si>
  <si>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</si>
  <si>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</si>
  <si>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</si>
  <si>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</si>
  <si>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</si>
  <si>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</si>
  <si>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</si>
  <si>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</si>
  <si>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</si>
  <si>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</si>
  <si>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</si>
  <si>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</si>
  <si>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</si>
  <si>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</si>
  <si>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</si>
  <si>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</si>
  <si>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</si>
  <si>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</si>
  <si>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</si>
  <si>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</si>
  <si>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</si>
  <si>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</si>
  <si>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</si>
  <si>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</si>
  <si>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</si>
  <si>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</si>
  <si>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</si>
  <si>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</si>
  <si>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</si>
  <si>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</si>
  <si>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</si>
  <si>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</si>
  <si>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</si>
  <si>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</si>
  <si>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</si>
  <si>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</si>
  <si>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</si>
  <si>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</si>
  <si>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</si>
  <si>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</si>
  <si>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</si>
  <si>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</si>
  <si>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</si>
  <si>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</si>
  <si>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</si>
  <si>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</si>
  <si>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</si>
  <si>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</si>
  <si>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</si>
  <si>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</si>
  <si>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</si>
  <si>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</si>
  <si>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</si>
  <si>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</si>
  <si>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</si>
  <si>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</si>
  <si>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</si>
  <si>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</si>
  <si>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</si>
  <si>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</si>
  <si>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</si>
  <si>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</si>
  <si>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</si>
  <si>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</si>
  <si>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</si>
  <si>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</si>
  <si>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</si>
  <si>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</si>
  <si>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</si>
  <si>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</si>
  <si>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</si>
  <si>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</si>
  <si>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</si>
  <si>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</si>
  <si>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</si>
  <si>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</si>
  <si>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</si>
  <si>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</si>
  <si>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</si>
  <si>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</si>
  <si>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</si>
  <si>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</si>
  <si>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</si>
  <si>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</si>
  <si>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</si>
  <si>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</si>
  <si>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</si>
  <si>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</si>
  <si>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</si>
  <si>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</si>
  <si>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</si>
  <si>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</si>
  <si>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</si>
  <si>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</si>
  <si>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</si>
  <si>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</si>
  <si>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</si>
  <si>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</si>
  <si>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</si>
  <si>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</si>
  <si>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</si>
  <si>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</si>
  <si>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</si>
  <si>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</si>
  <si>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</si>
  <si>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</si>
  <si>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</si>
  <si>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</si>
  <si>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</si>
  <si>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</si>
  <si>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</si>
  <si>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</si>
  <si>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</si>
  <si>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</si>
  <si>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</si>
  <si>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</si>
  <si>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</si>
  <si>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</si>
  <si>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</si>
  <si>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</si>
  <si>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</si>
  <si>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</si>
  <si>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</si>
  <si>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</si>
  <si>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</si>
  <si>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</si>
  <si>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</si>
  <si>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</si>
  <si>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</si>
  <si>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</si>
  <si>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</si>
  <si>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</si>
  <si>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</si>
  <si>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</si>
  <si>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</si>
  <si>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</si>
  <si>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</si>
  <si>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</si>
  <si>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</si>
  <si>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</si>
  <si>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</si>
  <si>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</si>
  <si>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</si>
  <si>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</si>
  <si>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</si>
  <si>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</si>
  <si>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</si>
  <si>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</si>
  <si>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</si>
  <si>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</si>
  <si>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</si>
  <si>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</si>
  <si>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</si>
  <si>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</si>
  <si>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</si>
  <si>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</si>
  <si>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</si>
  <si>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</si>
  <si>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</si>
  <si>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</si>
  <si>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</si>
  <si>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</si>
  <si>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</si>
  <si>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</si>
  <si>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</si>
  <si>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</si>
  <si>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</si>
  <si>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</si>
  <si>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</si>
  <si>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</si>
  <si>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</si>
  <si>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</si>
  <si>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</si>
  <si>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</si>
  <si>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</si>
  <si>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</si>
  <si>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</si>
  <si>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</si>
  <si>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</si>
  <si>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</si>
  <si>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</si>
  <si>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</si>
  <si>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</si>
  <si>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</si>
  <si>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</si>
  <si>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</si>
  <si>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</si>
  <si>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</si>
  <si>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</si>
  <si>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</si>
  <si>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</si>
  <si>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</si>
  <si>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</si>
  <si>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</si>
  <si>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</si>
  <si>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</si>
  <si>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</si>
  <si>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</si>
  <si>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</si>
  <si>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</si>
  <si>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</si>
  <si>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</si>
  <si>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</si>
  <si>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</si>
  <si>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</si>
  <si>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</si>
  <si>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</si>
  <si>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</si>
  <si>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</si>
  <si>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</si>
  <si>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</si>
  <si>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</si>
  <si>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</si>
  <si>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</si>
  <si>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</si>
  <si>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</si>
  <si>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</si>
  <si>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</si>
  <si>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</si>
  <si>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</si>
  <si>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</si>
  <si>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</si>
  <si>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</si>
  <si>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</si>
  <si>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</si>
  <si>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</si>
  <si>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</si>
  <si>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</si>
  <si>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</si>
  <si>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</si>
  <si>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</si>
  <si>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</si>
  <si>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</si>
  <si>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</si>
  <si>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</si>
  <si>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</si>
  <si>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</si>
  <si>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</si>
  <si>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</si>
  <si>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</si>
  <si>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</si>
  <si>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</si>
  <si>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</si>
  <si>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</si>
  <si>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</si>
  <si>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</si>
  <si>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</si>
  <si>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</si>
  <si>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</si>
  <si>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</si>
  <si>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</si>
  <si>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</si>
  <si>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</si>
  <si>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</si>
  <si>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</si>
  <si>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</si>
  <si>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</si>
  <si>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</si>
  <si>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</si>
  <si>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</si>
  <si>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</si>
  <si>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</si>
  <si>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</si>
  <si>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</si>
  <si>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</si>
  <si>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</si>
  <si>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</si>
  <si>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</si>
  <si>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</si>
  <si>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</si>
  <si>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</si>
  <si>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</si>
  <si>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</si>
  <si>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</si>
  <si>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</si>
  <si>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</si>
  <si>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</si>
  <si>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</si>
  <si>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</si>
  <si>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</si>
  <si>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</si>
  <si>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</si>
  <si>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</si>
  <si>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</si>
  <si>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</si>
  <si>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</si>
  <si>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</si>
  <si>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</si>
  <si>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</si>
  <si>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</si>
  <si>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</si>
  <si>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</si>
  <si>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</si>
  <si>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</si>
  <si>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</si>
  <si>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</si>
  <si>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</si>
  <si>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</si>
  <si>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</si>
  <si>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</si>
  <si>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</si>
  <si>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</si>
  <si>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</si>
  <si>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</si>
  <si>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</si>
  <si>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</si>
  <si>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</si>
  <si>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</si>
  <si>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</si>
  <si>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</si>
  <si>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</si>
  <si>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</si>
  <si>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</si>
  <si>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</si>
  <si>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</si>
  <si>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</si>
  <si>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</si>
  <si>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</si>
  <si>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</si>
  <si>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</si>
  <si>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</si>
  <si>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</si>
  <si>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</si>
  <si>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</si>
  <si>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</si>
  <si>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</si>
  <si>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</si>
  <si>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</si>
  <si>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</si>
  <si>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</si>
  <si>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</si>
  <si>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</si>
  <si>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</si>
  <si>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</si>
  <si>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</si>
  <si>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</si>
  <si>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</si>
  <si>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</si>
  <si>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</si>
  <si>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</si>
  <si>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</si>
  <si>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</si>
  <si>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</si>
  <si>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</si>
  <si>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</si>
  <si>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</si>
  <si>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</si>
  <si>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</si>
  <si>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</si>
  <si>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</si>
  <si>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</si>
  <si>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</si>
  <si>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</si>
  <si>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</si>
  <si>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</si>
  <si>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</si>
  <si>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</si>
  <si>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</si>
  <si>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</si>
  <si>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</si>
  <si>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</si>
  <si>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</si>
  <si>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</si>
  <si>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</si>
  <si>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</si>
  <si>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</si>
  <si>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</si>
  <si>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</si>
  <si>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</si>
  <si>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</si>
  <si>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</si>
  <si>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</si>
  <si>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</si>
  <si>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</si>
  <si>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</si>
  <si>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</si>
  <si>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</si>
  <si>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</si>
  <si>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</si>
  <si>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</si>
  <si>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</si>
  <si>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</si>
  <si>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</si>
  <si>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</si>
  <si>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</si>
  <si>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</si>
  <si>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</si>
  <si>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</si>
  <si>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</si>
  <si>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</si>
  <si>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</si>
  <si>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</si>
  <si>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</si>
  <si>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</si>
  <si>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</si>
  <si>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</si>
  <si>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</si>
  <si>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</si>
  <si>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</si>
  <si>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</si>
  <si>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</si>
  <si>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</si>
  <si>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</si>
  <si>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</si>
  <si>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</si>
  <si>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</si>
  <si>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</si>
  <si>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</si>
  <si>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</si>
  <si>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</si>
  <si>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</si>
  <si>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</si>
  <si>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</si>
  <si>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</si>
  <si>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</si>
  <si>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</si>
  <si>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</si>
  <si>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</si>
  <si>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</si>
  <si>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</si>
  <si>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</si>
  <si>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</si>
  <si>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</si>
  <si>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</si>
  <si>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</si>
  <si>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</si>
  <si>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</si>
  <si>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</si>
  <si>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</si>
  <si>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</si>
  <si>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</si>
  <si>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</si>
  <si>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</si>
  <si>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</si>
  <si>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</si>
  <si>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</si>
  <si>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</si>
  <si>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</si>
  <si>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</si>
  <si>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</si>
  <si>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</si>
  <si>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</si>
  <si>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</si>
  <si>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</si>
  <si>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</si>
  <si>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</si>
  <si>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</si>
  <si>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</si>
  <si>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</si>
  <si>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</si>
  <si>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</si>
  <si>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</si>
  <si>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</si>
  <si>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</si>
  <si>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</si>
  <si>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</si>
  <si>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</si>
  <si>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</si>
  <si>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</si>
  <si>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</si>
  <si>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</si>
  <si>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</si>
  <si>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</si>
  <si>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</si>
  <si>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</si>
  <si>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</si>
  <si>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</si>
  <si>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</si>
  <si>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</si>
  <si>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</si>
  <si>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</si>
  <si>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</si>
  <si>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</si>
  <si>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</si>
  <si>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</si>
  <si>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</si>
  <si>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</si>
  <si>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</si>
  <si>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</si>
  <si>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</si>
  <si>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</si>
  <si>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</si>
  <si>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</si>
  <si>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</si>
  <si>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</si>
  <si>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</si>
  <si>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</si>
  <si>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</si>
  <si>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</si>
  <si>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</si>
  <si>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</si>
  <si>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</si>
  <si>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</si>
  <si>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</si>
  <si>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</si>
  <si>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</si>
  <si>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</si>
  <si>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</si>
  <si>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</si>
  <si>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</si>
  <si>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</si>
  <si>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</si>
  <si>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</si>
  <si>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</si>
  <si>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</si>
  <si>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</si>
  <si>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</si>
  <si>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</si>
  <si>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</si>
  <si>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</si>
  <si>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</si>
  <si>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</si>
  <si>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</si>
  <si>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</si>
  <si>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</si>
  <si>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</si>
  <si>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</si>
  <si>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</si>
  <si>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</si>
  <si>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</si>
  <si>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</si>
  <si>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</si>
  <si>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</si>
  <si>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</si>
  <si>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</si>
  <si>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</si>
  <si>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</si>
  <si>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</si>
  <si>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</si>
  <si>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</si>
  <si>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</si>
  <si>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</si>
  <si>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</si>
  <si>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</si>
  <si>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</si>
  <si>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</si>
  <si>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</si>
  <si>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</si>
  <si>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</si>
  <si>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</si>
  <si>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</si>
  <si>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</si>
  <si>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</si>
  <si>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</si>
  <si>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</si>
  <si>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</si>
  <si>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</si>
  <si>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</si>
  <si>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</si>
  <si>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</si>
  <si>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</si>
  <si>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</si>
  <si>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</si>
  <si>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</si>
  <si>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</si>
  <si>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</si>
  <si>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</si>
  <si>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</si>
  <si>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</si>
  <si>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</si>
  <si>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</si>
  <si>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</si>
  <si>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</si>
  <si>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</si>
  <si>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</si>
  <si>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</si>
  <si>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</si>
  <si>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</si>
  <si>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</si>
  <si>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</si>
  <si>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</si>
  <si>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</si>
  <si>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</si>
  <si>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</si>
  <si>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</si>
  <si>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</si>
  <si>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</si>
  <si>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</si>
  <si>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</si>
  <si>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</si>
  <si>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</si>
  <si>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</si>
  <si>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</si>
  <si>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</si>
  <si>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</si>
  <si>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</si>
  <si>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</si>
  <si>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</si>
  <si>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</si>
  <si>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</si>
  <si>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</si>
  <si>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</si>
  <si>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</si>
  <si>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</si>
  <si>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</si>
  <si>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</si>
  <si>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</si>
  <si>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</si>
  <si>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</si>
  <si>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</si>
  <si>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</si>
  <si>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</si>
  <si>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</si>
  <si>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</si>
  <si>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</si>
  <si>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</si>
  <si>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</si>
  <si>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</si>
  <si>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</si>
  <si>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</si>
  <si>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</si>
  <si>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</si>
  <si>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</si>
  <si>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</si>
  <si>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</si>
  <si>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</si>
  <si>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</si>
  <si>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</si>
  <si>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</si>
  <si>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</si>
  <si>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</si>
  <si>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</si>
  <si>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</si>
  <si>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</si>
  <si>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</si>
  <si>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</si>
  <si>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</si>
  <si>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</si>
  <si>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</si>
  <si>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</si>
  <si>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</si>
  <si>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</si>
  <si>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</si>
  <si>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</si>
  <si>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</si>
  <si>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</si>
  <si>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</si>
  <si>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</si>
  <si>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</si>
  <si>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</si>
  <si>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</si>
  <si>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</si>
  <si>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</si>
  <si>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</si>
  <si>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</si>
  <si>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</si>
  <si>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</si>
  <si>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</si>
  <si>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</si>
  <si>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</si>
  <si>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</si>
  <si>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</si>
  <si>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</si>
  <si>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</si>
  <si>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</si>
  <si>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</si>
  <si>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</si>
  <si>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</si>
  <si>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</si>
  <si>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</si>
  <si>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</si>
  <si>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</si>
  <si>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</si>
  <si>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</si>
  <si>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</si>
  <si>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</si>
  <si>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</si>
  <si>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</si>
  <si>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</si>
  <si>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</si>
  <si>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</si>
  <si>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</si>
  <si>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</si>
  <si>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</si>
  <si>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</si>
  <si>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</si>
  <si>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</si>
  <si>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</si>
  <si>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</si>
  <si>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</si>
  <si>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</si>
  <si>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</si>
  <si>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</si>
  <si>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</si>
  <si>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</si>
  <si>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</si>
  <si>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</si>
  <si>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</si>
  <si>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</si>
  <si>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</si>
  <si>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</si>
  <si>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</si>
  <si>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</si>
  <si>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</si>
  <si>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</si>
  <si>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</si>
  <si>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</si>
  <si>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</si>
  <si>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</si>
  <si>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</si>
  <si>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</si>
  <si>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</si>
  <si>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</si>
  <si>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</si>
  <si>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</si>
  <si>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</si>
  <si>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</si>
  <si>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</si>
  <si>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</si>
  <si>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</si>
  <si>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</si>
  <si>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</si>
  <si>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</si>
  <si>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</si>
  <si>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</si>
  <si>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</si>
  <si>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</si>
  <si>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</si>
  <si>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</si>
  <si>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</si>
  <si>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</si>
  <si>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</si>
  <si>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</si>
  <si>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</si>
  <si>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</si>
  <si>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</si>
  <si>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</si>
  <si>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</si>
  <si>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</si>
  <si>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</si>
  <si>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</si>
  <si>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</si>
  <si>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</si>
  <si>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</si>
  <si>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</si>
  <si>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</si>
  <si>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</si>
  <si>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</si>
  <si>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</si>
  <si>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</si>
  <si>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</si>
  <si>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</si>
  <si>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</si>
  <si>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</si>
  <si>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</si>
  <si>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</si>
  <si>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</si>
  <si>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</si>
  <si>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</si>
  <si>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</si>
  <si>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</si>
  <si>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</si>
  <si>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</si>
  <si>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</si>
  <si>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</si>
  <si>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</si>
  <si>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</si>
  <si>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</si>
  <si>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</si>
  <si>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</si>
  <si>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</si>
  <si>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</si>
  <si>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</si>
  <si>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</si>
  <si>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</si>
  <si>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</si>
  <si>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</si>
  <si>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</si>
  <si>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</si>
  <si>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</si>
  <si>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</si>
  <si>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</si>
  <si>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</si>
  <si>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</si>
  <si>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</si>
  <si>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</si>
  <si>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</si>
  <si>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</si>
  <si>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</si>
  <si>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</si>
  <si>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</si>
  <si>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</si>
  <si>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</si>
  <si>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</si>
  <si>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</si>
  <si>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</si>
  <si>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</si>
  <si>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</si>
  <si>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</si>
  <si>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</si>
  <si>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</si>
  <si>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</si>
  <si>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</si>
  <si>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</si>
  <si>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</si>
  <si>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</si>
  <si>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</si>
  <si>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</si>
  <si>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</si>
  <si>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</si>
  <si>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</si>
  <si>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</si>
  <si>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</si>
  <si>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</si>
  <si>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</si>
  <si>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</si>
  <si>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</si>
  <si>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</si>
  <si>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</si>
  <si>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</si>
  <si>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</si>
  <si>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</si>
  <si>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</si>
  <si>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</si>
  <si>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</si>
  <si>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</si>
  <si>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</si>
  <si>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</si>
  <si>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</si>
  <si>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</si>
  <si>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</si>
  <si>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</si>
  <si>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</si>
  <si>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</si>
  <si>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</si>
  <si>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</si>
  <si>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</si>
  <si>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</si>
  <si>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</si>
  <si>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</si>
  <si>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</si>
  <si>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</si>
  <si>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</si>
  <si>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</si>
  <si>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</si>
  <si>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</si>
  <si>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</si>
  <si>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</si>
  <si>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</si>
  <si>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</si>
  <si>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</si>
  <si>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</si>
  <si>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</si>
  <si>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</si>
  <si>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</si>
  <si>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</si>
  <si>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</si>
  <si>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</si>
  <si>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</si>
  <si>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</si>
  <si>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</si>
  <si>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</si>
  <si>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</si>
  <si>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</si>
  <si>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</si>
  <si>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</si>
  <si>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</si>
  <si>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</si>
  <si>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</si>
  <si>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</si>
  <si>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</si>
  <si>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</si>
  <si>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</si>
  <si>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</si>
  <si>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</si>
  <si>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</si>
  <si>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</si>
  <si>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</si>
  <si>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</si>
  <si>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</si>
  <si>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</si>
  <si>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</si>
  <si>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</si>
  <si>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</si>
  <si>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</si>
  <si>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</si>
  <si>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</si>
  <si>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</si>
  <si>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</si>
  <si>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</si>
  <si>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</si>
  <si>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</si>
  <si>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</si>
  <si>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</si>
  <si>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</si>
  <si>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</si>
  <si>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</si>
  <si>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</si>
  <si>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</si>
  <si>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</si>
  <si>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</si>
  <si>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</si>
  <si>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</si>
  <si>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</si>
  <si>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</si>
  <si>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</si>
  <si>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</si>
  <si>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</si>
  <si>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</si>
  <si>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</si>
  <si>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</si>
  <si>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</si>
  <si>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</si>
  <si>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</si>
  <si>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</si>
  <si>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</si>
  <si>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</si>
  <si>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</si>
  <si>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</si>
  <si>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</si>
  <si>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</si>
  <si>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</si>
  <si>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</si>
  <si>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</si>
  <si>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</si>
  <si>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</si>
  <si>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</si>
  <si>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</si>
  <si>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</si>
  <si>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</si>
  <si>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</si>
  <si>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</si>
  <si>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</si>
  <si>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</si>
  <si>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</si>
  <si>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</si>
  <si>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</si>
  <si>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</si>
  <si>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</si>
  <si>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</si>
  <si>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</si>
  <si>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</si>
  <si>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</si>
  <si>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</si>
  <si>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</si>
  <si>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</si>
  <si>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</si>
  <si>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</si>
  <si>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</si>
  <si>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</si>
  <si>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</si>
  <si>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</si>
  <si>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</si>
  <si>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</si>
  <si>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</si>
  <si>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</si>
  <si>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</si>
  <si>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</si>
  <si>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</si>
  <si>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</si>
  <si>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</si>
  <si>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</si>
  <si>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</si>
  <si>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</si>
  <si>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</si>
  <si>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</si>
  <si>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</si>
  <si>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</si>
  <si>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</si>
  <si>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</si>
  <si>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</si>
  <si>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</si>
  <si>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</si>
  <si>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</si>
  <si>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</si>
  <si>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</si>
  <si>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</si>
  <si>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</si>
  <si>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</si>
  <si>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</si>
  <si>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</si>
  <si>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</si>
  <si>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</si>
  <si>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</si>
  <si>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</si>
  <si>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</si>
  <si>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</si>
  <si>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</si>
  <si>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</si>
  <si>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</si>
  <si>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</si>
  <si>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</si>
  <si>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</si>
  <si>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</si>
  <si>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</si>
  <si>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</si>
  <si>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</si>
  <si>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</si>
  <si>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</si>
  <si>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</si>
  <si>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</si>
  <si>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</si>
  <si>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</si>
  <si>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</si>
  <si>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</si>
  <si>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</si>
  <si>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</si>
  <si>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</si>
  <si>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</si>
  <si>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</si>
  <si>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</si>
  <si>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</si>
  <si>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</si>
  <si>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</si>
  <si>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</si>
  <si>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</si>
  <si>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</si>
  <si>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</si>
  <si>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</si>
  <si>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</si>
  <si>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</si>
  <si>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</si>
  <si>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</si>
  <si>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</si>
  <si>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</si>
  <si>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</si>
  <si>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</si>
  <si>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</si>
  <si>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</si>
  <si>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</si>
  <si>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</si>
  <si>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</si>
  <si>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</si>
  <si>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</si>
  <si>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</si>
  <si>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</si>
  <si>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</si>
  <si>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</si>
  <si>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</si>
  <si>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</si>
  <si>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</si>
  <si>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</si>
  <si>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</si>
  <si>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</si>
  <si>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</si>
  <si>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</si>
  <si>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</si>
  <si>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</si>
  <si>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</si>
  <si>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</si>
  <si>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</si>
  <si>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</si>
  <si>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</si>
  <si>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</si>
  <si>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</si>
  <si>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</si>
  <si>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</si>
  <si>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</si>
  <si>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</si>
  <si>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</si>
  <si>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</si>
  <si>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</si>
  <si>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</si>
  <si>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</si>
  <si>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</si>
  <si>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</si>
  <si>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</si>
  <si>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</si>
  <si>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</si>
  <si>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</si>
  <si>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</si>
  <si>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</si>
  <si>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</si>
  <si>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</si>
  <si>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</si>
  <si>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</si>
  <si>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</si>
  <si>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</si>
  <si>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</si>
  <si>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</si>
  <si>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</si>
  <si>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</si>
  <si>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</si>
  <si>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</si>
  <si>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</si>
  <si>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</si>
  <si>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</si>
  <si>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</si>
  <si>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</si>
  <si>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</si>
  <si>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</si>
  <si>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</si>
  <si>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</si>
  <si>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</si>
  <si>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</si>
  <si>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</si>
  <si>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</si>
  <si>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</si>
  <si>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</si>
  <si>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</si>
  <si>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</si>
  <si>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</si>
  <si>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</si>
  <si>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</si>
  <si>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</si>
  <si>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</si>
  <si>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</si>
  <si>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</si>
  <si>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</si>
  <si>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</si>
  <si>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</si>
  <si>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</si>
  <si>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</si>
  <si>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</si>
  <si>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</si>
  <si>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</si>
  <si>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</si>
  <si>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</si>
  <si>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</si>
  <si>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</si>
  <si>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</si>
  <si>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</si>
  <si>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</si>
  <si>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</si>
  <si>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</si>
  <si>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</si>
  <si>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</si>
  <si>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</si>
  <si>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</si>
  <si>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</si>
  <si>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</si>
  <si>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</si>
  <si>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</si>
  <si>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</si>
  <si>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</si>
  <si>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</si>
  <si>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</si>
  <si>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</si>
  <si>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</si>
  <si>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</si>
  <si>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</si>
  <si>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</si>
  <si>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</si>
  <si>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</si>
  <si>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</si>
  <si>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</si>
  <si>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</si>
  <si>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</si>
  <si>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</si>
  <si>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</si>
  <si>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</si>
  <si>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</si>
  <si>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</si>
  <si>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</si>
  <si>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</si>
  <si>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</si>
  <si>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</si>
  <si>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</si>
  <si>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</si>
  <si>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</si>
  <si>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</si>
  <si>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</si>
  <si>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</si>
  <si>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</si>
  <si>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</si>
  <si>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</si>
  <si>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</si>
  <si>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</si>
  <si>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</si>
  <si>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</si>
  <si>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</si>
  <si>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</si>
  <si>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</si>
  <si>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</si>
  <si>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</si>
  <si>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</si>
  <si>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</si>
  <si>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</si>
  <si>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</si>
  <si>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</si>
  <si>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</si>
  <si>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</si>
  <si>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</si>
  <si>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</si>
  <si>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</si>
  <si>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</si>
  <si>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</si>
  <si>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</si>
  <si>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</si>
  <si>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</si>
  <si>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</si>
  <si>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</si>
  <si>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</si>
  <si>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</si>
  <si>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</si>
  <si>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</si>
  <si>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</si>
  <si>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</si>
  <si>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</si>
  <si>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</si>
  <si>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</si>
  <si>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</si>
  <si>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</si>
  <si>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</si>
  <si>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</si>
  <si>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</si>
  <si>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</si>
  <si>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</si>
  <si>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</si>
  <si>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</si>
  <si>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</si>
  <si>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</si>
  <si>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</si>
  <si>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</si>
  <si>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</si>
  <si>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</si>
  <si>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</si>
  <si>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</si>
  <si>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</si>
  <si>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</si>
  <si>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</si>
  <si>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</si>
  <si>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</si>
  <si>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</si>
  <si>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</si>
  <si>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</si>
  <si>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</si>
  <si>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</si>
  <si>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</si>
  <si>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</si>
  <si>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</si>
  <si>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</si>
  <si>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</si>
  <si>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</si>
  <si>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</si>
  <si>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</si>
  <si>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</si>
  <si>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</si>
  <si>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</si>
  <si>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</si>
  <si>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</si>
  <si>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</si>
  <si>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</si>
  <si>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</si>
  <si>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</si>
  <si>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</si>
  <si>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</si>
  <si>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</si>
  <si>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</si>
  <si>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</si>
  <si>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</si>
  <si>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</si>
  <si>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</si>
  <si>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</si>
  <si>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</si>
  <si>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</si>
  <si>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</si>
  <si>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</si>
  <si>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</si>
  <si>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</si>
  <si>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</si>
  <si>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</si>
  <si>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</si>
  <si>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</si>
  <si>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</si>
  <si>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</si>
  <si>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</si>
  <si>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</si>
  <si>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</si>
  <si>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</si>
  <si>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</si>
  <si>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</si>
  <si>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</si>
  <si>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</si>
  <si>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</si>
  <si>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</si>
  <si>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</si>
  <si>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</si>
  <si>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</si>
  <si>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</si>
  <si>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</si>
  <si>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</si>
  <si>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</si>
  <si>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</si>
  <si>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</si>
  <si>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</si>
  <si>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</si>
  <si>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</si>
  <si>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</si>
  <si>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</si>
  <si>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</si>
  <si>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</si>
  <si>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</si>
  <si>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</si>
  <si>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</si>
  <si>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</si>
  <si>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</si>
  <si>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</si>
  <si>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</si>
  <si>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</si>
  <si>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</si>
  <si>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</si>
  <si>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</si>
  <si>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</si>
  <si>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</si>
  <si>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</si>
  <si>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</si>
  <si>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</si>
  <si>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</si>
  <si>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</si>
  <si>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</si>
  <si>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</si>
  <si>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</si>
  <si>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</si>
  <si>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</si>
  <si>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</si>
  <si>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</si>
  <si>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</si>
  <si>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</si>
  <si>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</si>
  <si>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</si>
  <si>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</si>
  <si>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</si>
  <si>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</si>
  <si>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</si>
  <si>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</si>
  <si>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</si>
  <si>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</si>
  <si>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</si>
  <si>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</si>
  <si>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</si>
  <si>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</si>
  <si>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</si>
  <si>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</si>
  <si>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</si>
  <si>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</si>
  <si>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</si>
  <si>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</si>
  <si>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</si>
  <si>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</si>
  <si>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</si>
  <si>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</si>
  <si>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</si>
  <si>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</si>
  <si>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</si>
  <si>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</si>
  <si>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</si>
  <si>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</si>
  <si>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</si>
  <si>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</si>
  <si>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</si>
  <si>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</si>
  <si>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</si>
  <si>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</si>
  <si>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</si>
  <si>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</si>
  <si>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</si>
  <si>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</si>
  <si>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</si>
  <si>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</si>
  <si>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</si>
  <si>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</si>
  <si>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</si>
  <si>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</si>
  <si>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</si>
  <si>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</si>
  <si>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</si>
  <si>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</si>
  <si>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</si>
  <si>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</si>
  <si>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</si>
  <si>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</si>
  <si>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</si>
  <si>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</si>
  <si>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</si>
  <si>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</si>
  <si>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</si>
  <si>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</si>
  <si>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</si>
  <si>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</si>
  <si>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</si>
  <si>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</si>
  <si>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</si>
  <si>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</si>
  <si>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</si>
  <si>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</si>
  <si>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</si>
  <si>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</si>
  <si>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</si>
  <si>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</si>
  <si>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</si>
  <si>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</si>
  <si>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</si>
  <si>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</si>
  <si>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</si>
  <si>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</si>
  <si>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</si>
  <si>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</si>
  <si>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</si>
  <si>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</si>
  <si>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</si>
  <si>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</si>
  <si>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</si>
  <si>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</si>
  <si>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</si>
  <si>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</si>
  <si>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</si>
  <si>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</si>
  <si>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</si>
  <si>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</si>
  <si>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</si>
  <si>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</si>
  <si>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</si>
  <si>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</si>
  <si>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</si>
  <si>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</si>
  <si>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</si>
  <si>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</si>
  <si>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</si>
  <si>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</si>
  <si>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</si>
  <si>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</si>
  <si>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</si>
  <si>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</si>
  <si>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</si>
  <si>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</si>
  <si>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</si>
  <si>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</si>
  <si>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</si>
  <si>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</si>
  <si>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</si>
  <si>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</si>
  <si>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</si>
  <si>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</si>
  <si>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</si>
  <si>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</si>
  <si>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</si>
  <si>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</si>
  <si>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</si>
  <si>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</si>
  <si>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</si>
  <si>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</si>
  <si>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</si>
  <si>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</si>
  <si>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</si>
  <si>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</si>
  <si>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</si>
  <si>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</si>
  <si>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</si>
  <si>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</si>
  <si>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</si>
  <si>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</si>
  <si>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</si>
  <si>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</si>
  <si>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</si>
  <si>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</si>
  <si>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</si>
  <si>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</si>
  <si>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</si>
  <si>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</si>
  <si>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</si>
  <si>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</si>
  <si>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</si>
  <si>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</si>
  <si>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</si>
  <si>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</si>
  <si>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</si>
  <si>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</si>
  <si>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</si>
  <si>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</si>
  <si>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</si>
  <si>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</si>
  <si>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</si>
  <si>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</si>
  <si>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</si>
  <si>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</si>
  <si>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</si>
  <si>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</si>
  <si>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</si>
  <si>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</si>
  <si>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</si>
  <si>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</si>
  <si>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</si>
  <si>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</si>
  <si>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</si>
  <si>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</si>
  <si>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</si>
  <si>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</si>
  <si>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</si>
  <si>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</si>
  <si>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</si>
  <si>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</si>
  <si>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</si>
  <si>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</si>
  <si>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</si>
  <si>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</si>
  <si>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</si>
  <si>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</si>
  <si>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</si>
  <si>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</si>
  <si>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</si>
  <si>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</si>
  <si>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</si>
  <si>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</si>
  <si>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</si>
  <si>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</si>
  <si>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</si>
  <si>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</si>
  <si>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</si>
  <si>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</si>
  <si>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</si>
  <si>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</si>
  <si>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</si>
  <si>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</si>
  <si>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</si>
  <si>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</si>
  <si>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</si>
  <si>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</si>
  <si>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</si>
  <si>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</si>
  <si>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</si>
  <si>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</si>
  <si>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</si>
  <si>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</si>
  <si>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</si>
  <si>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</si>
  <si>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</si>
  <si>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</si>
  <si>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</si>
  <si>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</si>
  <si>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</si>
  <si>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</si>
  <si>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</si>
  <si>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</si>
  <si>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</si>
  <si>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</si>
  <si>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</si>
  <si>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</si>
  <si>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</si>
  <si>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</si>
  <si>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</si>
  <si>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</si>
  <si>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</si>
  <si>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</si>
  <si>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</si>
  <si>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</si>
  <si>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</si>
  <si>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</si>
  <si>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</si>
  <si>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</si>
  <si>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</si>
  <si>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</si>
  <si>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</si>
  <si>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</si>
  <si>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</si>
  <si>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</si>
  <si>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</si>
  <si>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</si>
  <si>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</si>
  <si>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</si>
  <si>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</si>
  <si>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</si>
  <si>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</si>
  <si>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</si>
  <si>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</si>
  <si>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</si>
  <si>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</si>
  <si>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</si>
  <si>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</si>
  <si>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</si>
  <si>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</si>
  <si>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</si>
  <si>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</si>
  <si>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</si>
  <si>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</si>
  <si>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</si>
  <si>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</si>
  <si>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</si>
  <si>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</si>
  <si>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</si>
  <si>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</si>
  <si>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</si>
  <si>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</si>
  <si>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</si>
  <si>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</si>
  <si>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</si>
  <si>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</si>
  <si>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</si>
  <si>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</si>
  <si>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</si>
  <si>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</si>
  <si>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</si>
  <si>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</si>
  <si>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</si>
  <si>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</si>
  <si>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</si>
  <si>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</si>
  <si>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</si>
  <si>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</si>
  <si>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</si>
  <si>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</si>
  <si>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</si>
  <si>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</si>
  <si>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</si>
  <si>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</si>
  <si>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</si>
  <si>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</si>
  <si>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</si>
  <si>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</si>
  <si>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</si>
  <si>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</si>
  <si>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</si>
  <si>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</si>
  <si>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</si>
  <si>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</si>
  <si>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</si>
  <si>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</si>
  <si>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</si>
  <si>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</si>
  <si>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</si>
  <si>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</si>
  <si>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</si>
  <si>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</si>
  <si>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</si>
  <si>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</si>
  <si>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</si>
  <si>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</si>
  <si>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</si>
  <si>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</si>
  <si>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</si>
  <si>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</si>
  <si>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</si>
  <si>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</si>
  <si>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</si>
  <si>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</si>
  <si>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</si>
  <si>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</si>
  <si>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</si>
  <si>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</si>
  <si>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</si>
  <si>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</si>
  <si>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</si>
  <si>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</si>
  <si>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</si>
  <si>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</si>
  <si>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</si>
  <si>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</si>
  <si>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</si>
  <si>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</si>
  <si>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</si>
  <si>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</si>
  <si>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</si>
  <si>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</si>
  <si>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</si>
  <si>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</si>
  <si>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</si>
  <si>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</si>
  <si>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</si>
  <si>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</si>
  <si>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</si>
  <si>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</si>
  <si>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</si>
  <si>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</si>
  <si>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</si>
  <si>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</si>
  <si>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</si>
  <si>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</si>
  <si>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</si>
  <si>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</si>
  <si>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</si>
  <si>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</si>
  <si>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</si>
  <si>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</si>
  <si>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</si>
  <si>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</si>
  <si>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</si>
  <si>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</si>
  <si>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</si>
  <si>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</si>
  <si>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</si>
  <si>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</si>
  <si>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</si>
  <si>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</si>
  <si>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</si>
  <si>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</si>
  <si>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</si>
  <si>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</si>
  <si>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</si>
  <si>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</si>
  <si>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</si>
  <si>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</si>
  <si>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</si>
  <si>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</si>
  <si>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</si>
  <si>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</si>
  <si>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</si>
  <si>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</si>
  <si>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</si>
  <si>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</si>
  <si>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</si>
  <si>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</si>
  <si>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</si>
  <si>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</si>
  <si>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</si>
  <si>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</si>
  <si>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</si>
  <si>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</si>
  <si>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</si>
  <si>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</si>
  <si>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</si>
  <si>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</si>
  <si>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</si>
  <si>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</si>
  <si>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</si>
  <si>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</si>
  <si>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</si>
  <si>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</si>
  <si>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</si>
  <si>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</si>
  <si>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</si>
  <si>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</si>
  <si>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</si>
  <si>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</si>
  <si>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</si>
  <si>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</si>
  <si>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</si>
  <si>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</si>
  <si>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</si>
  <si>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</si>
  <si>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</si>
  <si>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</si>
  <si>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</si>
  <si>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</si>
  <si>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</si>
  <si>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</si>
  <si>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</si>
  <si>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</si>
  <si>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</si>
  <si>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</si>
  <si>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</si>
  <si>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</si>
  <si>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</si>
  <si>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</si>
  <si>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</si>
  <si>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</si>
  <si>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</si>
  <si>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</si>
  <si>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</si>
  <si>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</si>
  <si>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</si>
  <si>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</si>
  <si>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</si>
  <si>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</si>
  <si>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</si>
  <si>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</si>
  <si>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</si>
  <si>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</si>
  <si>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</si>
  <si>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</si>
  <si>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</si>
  <si>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</si>
  <si>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</si>
  <si>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</si>
  <si>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</si>
  <si>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</si>
  <si>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</si>
  <si>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</si>
  <si>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</si>
  <si>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</si>
  <si>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</si>
  <si>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</si>
  <si>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</si>
  <si>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</si>
  <si>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</si>
  <si>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</si>
  <si>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</si>
  <si>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</si>
  <si>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</si>
  <si>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</si>
  <si>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</si>
  <si>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</si>
  <si>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</si>
  <si>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</si>
  <si>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</si>
  <si>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</si>
  <si>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</si>
  <si>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</si>
  <si>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</si>
  <si>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</si>
  <si>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</si>
  <si>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</si>
  <si>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</si>
  <si>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</si>
  <si>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</si>
  <si>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</si>
  <si>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</si>
  <si>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</si>
  <si>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</si>
  <si>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</si>
  <si>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</si>
  <si>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</si>
  <si>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</si>
  <si>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</si>
  <si>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</si>
  <si>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</si>
  <si>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</si>
  <si>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</si>
  <si>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</si>
  <si>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</si>
  <si>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</si>
  <si>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</si>
  <si>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</si>
  <si>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</si>
  <si>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</si>
  <si>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</si>
  <si>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</si>
  <si>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</si>
  <si>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</si>
  <si>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</si>
  <si>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</si>
  <si>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</si>
  <si>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</si>
  <si>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</si>
  <si>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</si>
  <si>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</si>
  <si>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</si>
  <si>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</si>
  <si>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</si>
  <si>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</si>
  <si>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</si>
  <si>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</si>
  <si>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</si>
  <si>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</si>
  <si>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</si>
  <si>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</si>
  <si>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</si>
  <si>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</si>
  <si>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</si>
  <si>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</si>
  <si>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</si>
  <si>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</si>
  <si>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</si>
  <si>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</si>
  <si>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</si>
  <si>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</si>
  <si>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</si>
  <si>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</si>
  <si>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</si>
  <si>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</si>
  <si>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</si>
  <si>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</si>
  <si>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</si>
  <si>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</si>
  <si>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</si>
  <si>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</si>
  <si>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</si>
  <si>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</si>
  <si>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</si>
  <si>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</si>
  <si>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</si>
  <si>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</si>
  <si>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</si>
  <si>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</si>
  <si>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</si>
  <si>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</si>
  <si>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</si>
  <si>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</si>
  <si>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</si>
  <si>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</si>
  <si>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</si>
  <si>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</si>
  <si>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</si>
  <si>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</si>
  <si>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</si>
  <si>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</si>
  <si>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</si>
  <si>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</si>
  <si>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</si>
  <si>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</si>
  <si>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</si>
  <si>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</si>
  <si>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</si>
  <si>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</si>
  <si>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</si>
  <si>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</si>
  <si>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</si>
  <si>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</si>
  <si>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</si>
  <si>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</si>
  <si>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</si>
  <si>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</si>
  <si>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</si>
  <si>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</si>
  <si>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</si>
  <si>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</si>
  <si>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</si>
  <si>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</si>
  <si>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</si>
  <si>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</si>
  <si>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</si>
  <si>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</si>
  <si>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</si>
  <si>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</si>
  <si>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</si>
  <si>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</si>
  <si>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</si>
  <si>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</si>
  <si>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</si>
  <si>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</si>
  <si>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</si>
  <si>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</si>
  <si>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</si>
  <si>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</si>
  <si>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</si>
  <si>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</si>
  <si>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</si>
  <si>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</si>
  <si>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</si>
  <si>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</si>
  <si>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</si>
  <si>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</si>
  <si>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</si>
  <si>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</si>
  <si>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</si>
  <si>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</si>
  <si>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</si>
  <si>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</si>
  <si>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</si>
  <si>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</si>
  <si>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</si>
  <si>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</si>
  <si>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</si>
  <si>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</si>
  <si>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</si>
  <si>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</si>
  <si>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</si>
  <si>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</si>
  <si>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</si>
  <si>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</si>
  <si>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</si>
  <si>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</si>
  <si>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</si>
  <si>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</si>
  <si>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</si>
  <si>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</si>
  <si>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</si>
  <si>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</si>
  <si>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</si>
  <si>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</si>
  <si>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</si>
  <si>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</si>
  <si>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</si>
  <si>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</si>
  <si>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</si>
  <si>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</si>
  <si>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</si>
  <si>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</si>
  <si>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</si>
  <si>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</si>
  <si>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</si>
  <si>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</si>
  <si>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</si>
  <si>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</si>
  <si>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</si>
  <si>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</si>
  <si>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</si>
  <si>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</si>
  <si>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</si>
  <si>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</si>
  <si>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</si>
  <si>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</si>
  <si>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</si>
  <si>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</si>
  <si>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</si>
  <si>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</si>
  <si>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</si>
  <si>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</si>
  <si>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</si>
  <si>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</si>
  <si>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</si>
  <si>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</si>
  <si>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</si>
  <si>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</si>
  <si>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</si>
  <si>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</si>
  <si>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</si>
  <si>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</si>
  <si>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</si>
  <si>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</si>
  <si>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</si>
  <si>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</si>
  <si>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</si>
  <si>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</si>
  <si>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</si>
  <si>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</si>
  <si>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</si>
  <si>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</si>
  <si>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</si>
  <si>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</si>
  <si>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</si>
  <si>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</si>
  <si>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</si>
  <si>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</si>
  <si>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</si>
  <si>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</si>
  <si>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</si>
  <si>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</si>
  <si>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</si>
  <si>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</si>
  <si>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</si>
  <si>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</si>
  <si>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</si>
  <si>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</si>
  <si>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</si>
  <si>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</si>
  <si>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</si>
  <si>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</si>
  <si>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</si>
  <si>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</si>
  <si>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</si>
  <si>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</si>
  <si>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</si>
  <si>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</si>
  <si>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</si>
  <si>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</si>
  <si>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</si>
  <si>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</si>
  <si>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</si>
  <si>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</si>
  <si>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</si>
  <si>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</si>
  <si>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</si>
  <si>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</si>
  <si>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</si>
  <si>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</si>
  <si>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</si>
  <si>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</si>
  <si>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</si>
  <si>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</si>
  <si>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</si>
  <si>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</si>
  <si>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</si>
  <si>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</si>
  <si>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</si>
  <si>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</si>
  <si>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</si>
  <si>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</si>
  <si>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</si>
  <si>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</si>
  <si>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</si>
  <si>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</si>
  <si>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</si>
  <si>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</si>
  <si>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</si>
  <si>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</si>
  <si>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</si>
  <si>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</si>
  <si>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</si>
  <si>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</si>
  <si>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</si>
  <si>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</si>
  <si>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</si>
  <si>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</si>
  <si>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</si>
  <si>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</si>
  <si>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</si>
  <si>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</si>
  <si>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</si>
  <si>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</si>
  <si>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</si>
  <si>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</si>
  <si>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</si>
  <si>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</si>
  <si>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</si>
  <si>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</si>
  <si>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</si>
  <si>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</si>
  <si>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</si>
  <si>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</si>
  <si>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</si>
  <si>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</si>
  <si>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</si>
  <si>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</si>
  <si>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</si>
  <si>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</si>
  <si>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</si>
  <si>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</si>
  <si>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</si>
  <si>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</si>
  <si>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</si>
  <si>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</si>
  <si>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</si>
  <si>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</si>
  <si>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</si>
  <si>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</si>
  <si>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</si>
  <si>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</si>
  <si>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</si>
  <si>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</si>
  <si>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</si>
  <si>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</si>
  <si>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</si>
  <si>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</si>
  <si>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</si>
  <si>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</si>
  <si>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</si>
  <si>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</si>
  <si>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</si>
  <si>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</si>
  <si>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</si>
  <si>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</si>
  <si>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</si>
  <si>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</si>
  <si>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</si>
  <si>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</si>
  <si>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</si>
  <si>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</si>
  <si>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</si>
  <si>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</si>
  <si>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</si>
  <si>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</si>
  <si>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</si>
  <si>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</si>
  <si>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</si>
  <si>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</si>
  <si>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</si>
  <si>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</si>
  <si>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</si>
  <si>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</si>
  <si>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</si>
  <si>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</si>
  <si>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</si>
  <si>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</si>
  <si>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</si>
  <si>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</si>
  <si>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</si>
  <si>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</si>
  <si>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</si>
  <si>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</si>
  <si>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</si>
  <si>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</si>
  <si>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</si>
  <si>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</si>
  <si>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</si>
  <si>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</si>
  <si>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</si>
  <si>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</si>
  <si>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</si>
  <si>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</si>
  <si>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</si>
  <si>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</si>
  <si>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</si>
  <si>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</si>
  <si>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</si>
  <si>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</si>
  <si>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</si>
  <si>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</si>
  <si>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</si>
  <si>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</si>
  <si>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</si>
  <si>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</si>
  <si>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</si>
  <si>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</si>
  <si>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</si>
  <si>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</si>
  <si>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</si>
  <si>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</si>
  <si>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</si>
  <si>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</si>
  <si>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</si>
  <si>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</si>
  <si>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</si>
  <si>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</si>
  <si>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</si>
  <si>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</si>
  <si>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</si>
  <si>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</si>
  <si>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</si>
  <si>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</si>
  <si>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</si>
  <si>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</si>
  <si>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</si>
  <si>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</si>
  <si>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</si>
  <si>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</si>
  <si>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</si>
  <si>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</si>
  <si>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</si>
  <si>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</si>
  <si>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</si>
  <si>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</si>
  <si>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</si>
  <si>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</si>
  <si>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</si>
  <si>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</si>
  <si>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</si>
  <si>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</si>
  <si>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</si>
  <si>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</si>
  <si>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</si>
  <si>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</si>
  <si>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</si>
  <si>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</si>
  <si>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</si>
  <si>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</si>
  <si>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</si>
  <si>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</si>
  <si>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</si>
  <si>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</si>
  <si>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</si>
  <si>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</si>
  <si>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</si>
  <si>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</si>
  <si>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</si>
  <si>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</si>
  <si>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</si>
  <si>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</si>
  <si>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</si>
  <si>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</si>
  <si>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</si>
  <si>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</si>
  <si>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</si>
  <si>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</si>
  <si>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</si>
  <si>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</si>
  <si>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</si>
  <si>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</si>
  <si>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</si>
  <si>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</si>
  <si>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</si>
  <si>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</si>
  <si>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</si>
  <si>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</si>
  <si>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</si>
  <si>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</si>
  <si>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</si>
  <si>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</si>
  <si>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</si>
  <si>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</si>
  <si>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</si>
  <si>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</si>
  <si>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</si>
  <si>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</si>
  <si>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</si>
  <si>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</si>
  <si>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</si>
  <si>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</si>
  <si>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</si>
  <si>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</si>
  <si>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</si>
  <si>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</si>
  <si>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</si>
  <si>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</si>
  <si>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</si>
  <si>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</si>
  <si>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</si>
  <si>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</si>
  <si>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</si>
  <si>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</si>
  <si>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</si>
  <si>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</si>
  <si>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</si>
  <si>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</si>
  <si>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</si>
  <si>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</si>
  <si>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</si>
  <si>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</si>
  <si>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</si>
  <si>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</si>
  <si>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</si>
  <si>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</si>
  <si>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</si>
  <si>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</si>
  <si>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</si>
  <si>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</si>
  <si>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</si>
  <si>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</si>
  <si>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</si>
  <si>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</si>
  <si>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</si>
  <si>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</si>
  <si>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</si>
  <si>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</si>
  <si>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</si>
  <si>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</si>
  <si>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</si>
  <si>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</si>
  <si>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</si>
  <si>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</si>
  <si>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</si>
  <si>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</si>
  <si>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</si>
  <si>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</si>
  <si>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</si>
  <si>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</si>
  <si>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</si>
  <si>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</si>
  <si>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</si>
  <si>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</si>
  <si>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</si>
  <si>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</si>
  <si>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</si>
  <si>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</si>
  <si>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</si>
  <si>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</si>
  <si>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</si>
  <si>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</si>
  <si>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</si>
  <si>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</si>
  <si>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</si>
  <si>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</si>
  <si>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</si>
  <si>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</si>
  <si>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</si>
  <si>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</si>
  <si>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</si>
  <si>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</si>
  <si>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</si>
  <si>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</si>
  <si>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</si>
  <si>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</si>
  <si>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</si>
  <si>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</si>
  <si>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</si>
  <si>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</si>
  <si>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</si>
  <si>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</si>
  <si>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</si>
  <si>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</si>
  <si>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</si>
  <si>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</si>
  <si>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</si>
  <si>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</si>
  <si>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</si>
  <si>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</si>
  <si>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</si>
  <si>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</si>
  <si>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</si>
  <si>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</si>
  <si>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</si>
  <si>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</si>
  <si>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</si>
  <si>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</si>
  <si>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</si>
  <si>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</si>
  <si>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</si>
  <si>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</si>
  <si>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</si>
  <si>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</si>
  <si>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</si>
  <si>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</si>
  <si>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</si>
  <si>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</si>
  <si>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</si>
  <si>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</si>
  <si>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</si>
  <si>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</si>
  <si>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</si>
  <si>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</si>
  <si>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</si>
  <si>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</si>
  <si>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</si>
  <si>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</si>
  <si>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</si>
  <si>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</si>
  <si>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</si>
  <si>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</si>
  <si>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</si>
  <si>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</si>
  <si>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</si>
  <si>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</si>
  <si>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</si>
  <si>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</si>
  <si>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</si>
  <si>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</si>
  <si>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</si>
  <si>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</si>
  <si>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</si>
  <si>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</si>
  <si>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</si>
  <si>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</si>
  <si>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</si>
  <si>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</si>
  <si>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</si>
  <si>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</si>
  <si>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</si>
  <si>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</si>
  <si>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</si>
  <si>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</si>
  <si>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</si>
  <si>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</si>
  <si>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</si>
  <si>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</si>
  <si>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</si>
  <si>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</si>
  <si>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</si>
  <si>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</si>
  <si>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</si>
  <si>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</si>
  <si>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</si>
  <si>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</si>
  <si>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</si>
  <si>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</si>
  <si>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</si>
  <si>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</si>
  <si>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</si>
  <si>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</si>
  <si>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</si>
  <si>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</si>
  <si>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</si>
  <si>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</si>
  <si>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</si>
  <si>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</si>
  <si>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</si>
  <si>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</si>
  <si>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</si>
  <si>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</si>
  <si>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</si>
  <si>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</si>
  <si>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</si>
  <si>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</si>
  <si>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</si>
  <si>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</si>
  <si>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</si>
  <si>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</si>
  <si>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</si>
  <si>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</si>
  <si>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</si>
  <si>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</si>
  <si>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</si>
  <si>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</si>
  <si>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</si>
  <si>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</si>
  <si>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</si>
  <si>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</si>
  <si>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</si>
  <si>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</si>
  <si>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</si>
  <si>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</si>
  <si>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</si>
  <si>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</si>
  <si>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</si>
  <si>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</si>
  <si>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</si>
  <si>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</si>
  <si>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</si>
  <si>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</si>
  <si>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</si>
  <si>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</si>
  <si>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</si>
  <si>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</si>
  <si>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</si>
  <si>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</si>
  <si>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</si>
  <si>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</si>
  <si>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</si>
  <si>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</si>
  <si>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</si>
  <si>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</si>
  <si>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</si>
  <si>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</si>
  <si>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</si>
  <si>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</si>
  <si>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</si>
  <si>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</si>
  <si>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</si>
  <si>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</si>
  <si>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</si>
  <si>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</si>
  <si>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</si>
  <si>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</si>
  <si>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</si>
  <si>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</si>
  <si>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</si>
  <si>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</si>
  <si>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</si>
  <si>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</si>
  <si>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</si>
  <si>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</si>
  <si>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</si>
  <si>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</si>
  <si>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</si>
  <si>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</si>
  <si>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</si>
  <si>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</si>
  <si>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</si>
  <si>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</si>
  <si>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</si>
  <si>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</si>
  <si>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</si>
  <si>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</si>
  <si>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</si>
  <si>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</si>
  <si>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</si>
  <si>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</si>
  <si>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</si>
  <si>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</si>
  <si>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</si>
  <si>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</si>
  <si>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</si>
  <si>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</si>
  <si>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</si>
  <si>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</si>
  <si>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</si>
  <si>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</si>
  <si>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</si>
  <si>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</si>
  <si>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</si>
  <si>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</si>
  <si>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</si>
  <si>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</si>
  <si>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</si>
  <si>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</si>
  <si>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</si>
  <si>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</si>
  <si>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</si>
  <si>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</si>
  <si>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</si>
  <si>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</si>
  <si>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</si>
  <si>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</si>
  <si>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</si>
  <si>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</si>
  <si>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</si>
  <si>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</si>
  <si>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</si>
  <si>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</si>
  <si>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</si>
  <si>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</si>
  <si>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</si>
  <si>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</si>
  <si>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</si>
  <si>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</si>
  <si>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</si>
  <si>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</si>
  <si>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</si>
  <si>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</si>
  <si>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</si>
  <si>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</si>
  <si>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</si>
  <si>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</si>
  <si>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</si>
  <si>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</si>
  <si>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</si>
  <si>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</si>
  <si>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</si>
  <si>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</si>
  <si>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</si>
  <si>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</si>
  <si>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</si>
  <si>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</si>
  <si>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</si>
  <si>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</si>
  <si>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</si>
  <si>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</si>
  <si>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</si>
  <si>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</si>
  <si>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</si>
  <si>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</si>
  <si>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</si>
  <si>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</si>
  <si>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</si>
  <si>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</si>
  <si>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</si>
  <si>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</si>
  <si>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</si>
  <si>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</si>
  <si>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</si>
  <si>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</si>
  <si>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</si>
  <si>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</si>
  <si>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</si>
  <si>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</si>
  <si>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</si>
  <si>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</si>
  <si>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</si>
  <si>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</si>
  <si>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</si>
  <si>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</si>
  <si>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</si>
  <si>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</si>
  <si>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</si>
  <si>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</si>
  <si>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</si>
  <si>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</si>
  <si>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</si>
  <si>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</si>
  <si>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</si>
  <si>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</si>
  <si>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</si>
  <si>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</si>
  <si>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</si>
  <si>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</si>
  <si>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</si>
  <si>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</si>
  <si>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</si>
  <si>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</si>
  <si>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</si>
  <si>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</si>
  <si>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</si>
  <si>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</si>
  <si>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</si>
  <si>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</si>
  <si>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</si>
  <si>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</si>
  <si>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</si>
  <si>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</si>
  <si>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</si>
  <si>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</si>
  <si>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</si>
  <si>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</si>
  <si>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</si>
  <si>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</si>
  <si>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</si>
  <si>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</si>
  <si>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</si>
  <si>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</si>
  <si>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</si>
  <si>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</si>
  <si>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</si>
  <si>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</si>
  <si>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</si>
  <si>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</si>
  <si>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</si>
  <si>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</si>
  <si>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</si>
  <si>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</si>
  <si>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</si>
  <si>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</si>
  <si>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</si>
  <si>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</si>
  <si>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</si>
  <si>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</si>
  <si>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</si>
  <si>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</si>
  <si>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</si>
  <si>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</si>
  <si>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</si>
  <si>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</si>
  <si>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</si>
  <si>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</si>
  <si>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</si>
  <si>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</si>
  <si>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</si>
  <si>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</si>
  <si>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</si>
  <si>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</si>
  <si>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</si>
  <si>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</si>
  <si>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</si>
  <si>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</si>
  <si>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</si>
  <si>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</si>
  <si>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</si>
  <si>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</si>
  <si>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</si>
  <si>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</si>
  <si>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</si>
  <si>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</si>
  <si>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</si>
  <si>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</si>
  <si>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</si>
  <si>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</si>
  <si>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</si>
  <si>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</si>
  <si>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</si>
  <si>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</si>
  <si>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</si>
  <si>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</si>
  <si>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</si>
  <si>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</si>
  <si>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</si>
  <si>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</si>
  <si>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</si>
  <si>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</si>
  <si>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</si>
  <si>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</si>
  <si>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</si>
  <si>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</si>
  <si>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</si>
  <si>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</si>
  <si>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</si>
  <si>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</si>
  <si>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</si>
  <si>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</si>
  <si>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</si>
  <si>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</si>
  <si>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</si>
  <si>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</si>
  <si>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</si>
  <si>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</si>
  <si>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</si>
  <si>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</si>
  <si>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</si>
  <si>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</si>
  <si>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</si>
  <si>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</si>
  <si>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</si>
  <si>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</si>
  <si>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</si>
  <si>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</si>
  <si>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</si>
  <si>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</si>
  <si>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</si>
  <si>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</si>
  <si>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</si>
  <si>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</si>
  <si>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</si>
  <si>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</si>
  <si>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</si>
  <si>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</si>
  <si>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</si>
  <si>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</si>
  <si>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</si>
  <si>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</si>
  <si>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</si>
  <si>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</si>
  <si>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</si>
  <si>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</si>
  <si>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</si>
  <si>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</si>
  <si>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</si>
  <si>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</si>
  <si>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</si>
  <si>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</si>
  <si>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</si>
  <si>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</si>
  <si>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</si>
  <si>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</si>
  <si>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</si>
  <si>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</si>
  <si>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</si>
  <si>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</si>
  <si>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</si>
  <si>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</si>
  <si>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</si>
  <si>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</si>
  <si>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</si>
  <si>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</si>
  <si>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</si>
  <si>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</si>
  <si>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</si>
  <si>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</si>
  <si>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</si>
  <si>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</si>
  <si>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</si>
  <si>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</si>
  <si>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</si>
  <si>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</si>
  <si>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</si>
  <si>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</si>
  <si>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</si>
  <si>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</si>
  <si>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</si>
  <si>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</si>
  <si>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</si>
  <si>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</si>
  <si>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</si>
  <si>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</si>
  <si>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</si>
  <si>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</si>
  <si>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</si>
  <si>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</si>
  <si>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</si>
  <si>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</si>
  <si>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</si>
  <si>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</si>
  <si>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</si>
  <si>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</si>
  <si>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</si>
  <si>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</si>
  <si>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</si>
  <si>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</si>
  <si>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</si>
  <si>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</si>
  <si>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</si>
  <si>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</si>
  <si>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</si>
  <si>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</si>
  <si>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</si>
  <si>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</si>
  <si>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</si>
  <si>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</si>
  <si>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</si>
  <si>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</si>
  <si>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</si>
  <si>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</si>
  <si>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</si>
  <si>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</si>
  <si>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</si>
  <si>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</si>
  <si>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</si>
  <si>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</si>
  <si>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</si>
  <si>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</si>
  <si>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</si>
  <si>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</si>
  <si>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</si>
  <si>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</si>
  <si>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</si>
  <si>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</si>
  <si>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</si>
  <si>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</si>
  <si>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</si>
  <si>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</si>
  <si>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</si>
  <si>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</si>
  <si>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</si>
  <si>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</si>
  <si>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</si>
  <si>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</si>
  <si>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</si>
  <si>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</si>
  <si>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</si>
  <si>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</si>
  <si>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</si>
  <si>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</si>
  <si>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</si>
  <si>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</si>
  <si>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</si>
  <si>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</si>
  <si>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</si>
  <si>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</si>
  <si>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</si>
  <si>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</si>
  <si>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</si>
  <si>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</si>
  <si>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</si>
  <si>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</si>
  <si>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</si>
  <si>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</si>
  <si>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</si>
  <si>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</si>
  <si>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</si>
  <si>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</si>
  <si>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</si>
  <si>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</si>
  <si>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</si>
  <si>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</si>
  <si>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</si>
  <si>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</si>
  <si>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</si>
  <si>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</si>
  <si>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</si>
  <si>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</si>
  <si>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</si>
  <si>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</si>
  <si>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</si>
  <si>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</si>
  <si>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</si>
  <si>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</si>
  <si>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</si>
  <si>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</si>
  <si>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</si>
  <si>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</si>
  <si>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</si>
  <si>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</si>
  <si>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</si>
  <si>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</si>
  <si>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</si>
  <si>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</si>
  <si>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</si>
  <si>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</si>
  <si>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</si>
  <si>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</si>
  <si>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</si>
  <si>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</si>
  <si>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</si>
  <si>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</si>
  <si>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</si>
  <si>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</si>
  <si>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</si>
  <si>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</si>
  <si>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</si>
  <si>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</si>
  <si>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</si>
  <si>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</si>
  <si>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</si>
  <si>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</si>
  <si>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</si>
  <si>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</si>
  <si>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</si>
  <si>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</si>
  <si>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</si>
  <si>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</si>
  <si>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</si>
  <si>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</si>
  <si>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</si>
  <si>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</si>
  <si>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</si>
  <si>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</si>
  <si>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</si>
  <si>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</si>
  <si>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</si>
  <si>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</si>
  <si>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</si>
  <si>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</si>
  <si>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</si>
  <si>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</si>
  <si>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</si>
  <si>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</si>
  <si>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</si>
  <si>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</si>
  <si>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</si>
  <si>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</si>
  <si>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</si>
  <si>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</si>
  <si>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</si>
  <si>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</si>
  <si>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</si>
  <si>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</si>
  <si>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</si>
  <si>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</si>
  <si>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</si>
  <si>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</si>
  <si>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</si>
  <si>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</si>
  <si>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</si>
  <si>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</si>
  <si>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</si>
  <si>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</si>
  <si>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</si>
  <si>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</si>
  <si>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</si>
  <si>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</si>
  <si>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</si>
  <si>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</si>
  <si>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</si>
  <si>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</si>
  <si>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</si>
  <si>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</si>
  <si>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</si>
  <si>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</si>
  <si>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</si>
  <si>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</si>
  <si>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</si>
  <si>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</si>
  <si>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</si>
  <si>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</si>
  <si>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</si>
  <si>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</si>
  <si>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</si>
  <si>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</si>
  <si>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</si>
  <si>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</si>
  <si>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</si>
  <si>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</si>
  <si>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</si>
  <si>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</si>
  <si>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</si>
  <si>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</si>
  <si>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</si>
  <si>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</si>
  <si>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</si>
  <si>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</si>
  <si>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</si>
  <si>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</si>
  <si>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</si>
  <si>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</si>
  <si>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</si>
  <si>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</si>
  <si>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</si>
  <si>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</si>
  <si>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</si>
  <si>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</si>
  <si>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</si>
  <si>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</si>
  <si>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</si>
  <si>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</si>
  <si>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</si>
  <si>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</si>
  <si>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</si>
  <si>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</si>
  <si>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</si>
  <si>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</si>
  <si>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</si>
  <si>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</si>
  <si>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</si>
  <si>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</si>
  <si>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</si>
  <si>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</si>
  <si>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</si>
  <si>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</si>
  <si>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</si>
  <si>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</si>
  <si>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</si>
  <si>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</si>
  <si>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</si>
  <si>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</si>
  <si>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</si>
  <si>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</si>
  <si>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</si>
  <si>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</si>
  <si>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</si>
  <si>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</si>
  <si>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</si>
  <si>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</si>
  <si>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</si>
  <si>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</si>
  <si>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</si>
  <si>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</si>
  <si>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</si>
  <si>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</si>
  <si>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</si>
  <si>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</si>
  <si>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</si>
  <si>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</si>
  <si>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</si>
  <si>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</si>
  <si>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</si>
  <si>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</si>
  <si>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</si>
  <si>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</si>
  <si>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</si>
  <si>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</si>
  <si>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</si>
  <si>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</si>
  <si>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</si>
  <si>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</si>
  <si>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</si>
  <si>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</si>
  <si>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</si>
  <si>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</si>
  <si>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</si>
  <si>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</si>
  <si>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</si>
  <si>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</si>
  <si>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</si>
  <si>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</si>
  <si>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</si>
  <si>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</si>
  <si>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</si>
  <si>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</si>
  <si>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</si>
  <si>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</si>
  <si>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</si>
  <si>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</si>
  <si>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</si>
  <si>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</si>
  <si>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</si>
  <si>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</si>
  <si>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</si>
  <si>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</si>
  <si>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</si>
  <si>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</si>
  <si>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</si>
  <si>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</si>
  <si>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</si>
  <si>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</si>
  <si>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</si>
  <si>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</si>
  <si>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</si>
  <si>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</si>
  <si>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</si>
  <si>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</si>
  <si>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</si>
  <si>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</si>
  <si>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</si>
  <si>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</si>
  <si>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</si>
  <si>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</si>
  <si>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</si>
  <si>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</si>
  <si>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</si>
  <si>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</si>
  <si>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</si>
  <si>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</si>
  <si>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</si>
  <si>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</si>
  <si>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</si>
  <si>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</si>
  <si>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</si>
  <si>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</si>
  <si>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</si>
  <si>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</si>
  <si>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</si>
  <si>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</si>
  <si>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</si>
  <si>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</si>
  <si>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</si>
  <si>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</si>
  <si>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</si>
  <si>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</si>
  <si>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</si>
  <si>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</si>
  <si>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</si>
  <si>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</si>
  <si>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</si>
  <si>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</si>
  <si>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</si>
  <si>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</si>
  <si>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</si>
  <si>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</si>
  <si>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</si>
  <si>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</si>
  <si>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</si>
  <si>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</si>
  <si>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</si>
  <si>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</si>
  <si>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</si>
  <si>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</si>
  <si>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</si>
  <si>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</si>
  <si>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</si>
  <si>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</si>
  <si>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</si>
  <si>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</si>
  <si>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</si>
  <si>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</si>
  <si>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</si>
  <si>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</si>
  <si>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</si>
  <si>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</si>
  <si>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</si>
  <si>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</si>
  <si>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</si>
  <si>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</si>
  <si>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</si>
  <si>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</si>
  <si>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</si>
  <si>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</si>
  <si>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</si>
  <si>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</si>
  <si>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</si>
  <si>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</si>
  <si>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</si>
  <si>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</si>
  <si>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</si>
  <si>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</si>
  <si>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</si>
  <si>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</si>
  <si>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</si>
  <si>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</si>
  <si>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</si>
  <si>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</si>
  <si>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</si>
  <si>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</si>
  <si>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</si>
  <si>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</si>
  <si>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</si>
  <si>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</si>
  <si>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</si>
  <si>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</si>
  <si>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</si>
  <si>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</si>
  <si>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</si>
  <si>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</si>
  <si>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</si>
  <si>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</si>
  <si>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</si>
  <si>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</si>
  <si>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</si>
  <si>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</si>
  <si>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</si>
  <si>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</si>
  <si>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</si>
  <si>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</si>
  <si>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</si>
  <si>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</si>
  <si>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</si>
  <si>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</si>
  <si>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</si>
  <si>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</si>
  <si>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</si>
  <si>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</si>
  <si>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</si>
  <si>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</si>
  <si>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</si>
  <si>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</si>
  <si>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</si>
  <si>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</si>
  <si>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</si>
  <si>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</si>
  <si>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</si>
  <si>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</si>
  <si>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</si>
  <si>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</si>
  <si>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</si>
  <si>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</si>
  <si>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</si>
  <si>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</si>
  <si>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</si>
  <si>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</si>
  <si>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</si>
  <si>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</si>
  <si>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</si>
  <si>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</si>
  <si>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</si>
  <si>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</si>
  <si>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</si>
  <si>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</si>
  <si>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</si>
  <si>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</si>
  <si>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</si>
  <si>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</si>
  <si>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</si>
  <si>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</si>
  <si>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</si>
  <si>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</si>
  <si>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</si>
  <si>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</si>
  <si>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</si>
  <si>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</si>
  <si>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</si>
  <si>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</si>
  <si>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</si>
  <si>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</si>
  <si>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</si>
  <si>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</si>
  <si>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</si>
  <si>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</si>
  <si>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</si>
  <si>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</si>
  <si>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</si>
  <si>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</si>
  <si>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</si>
  <si>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</si>
  <si>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</si>
  <si>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</si>
  <si>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</si>
  <si>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</si>
  <si>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</si>
  <si>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</si>
  <si>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</si>
  <si>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</si>
  <si>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</si>
  <si>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</si>
  <si>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</si>
  <si>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</si>
  <si>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</si>
  <si>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</si>
  <si>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</si>
  <si>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</si>
  <si>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</si>
  <si>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</si>
  <si>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</si>
  <si>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</si>
  <si>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</si>
  <si>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</si>
  <si>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</si>
  <si>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</si>
  <si>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</si>
  <si>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</si>
  <si>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</si>
  <si>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</si>
  <si>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</si>
  <si>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</si>
  <si>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</si>
  <si>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</si>
  <si>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</si>
  <si>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</si>
  <si>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</si>
  <si>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</si>
  <si>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</si>
  <si>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</si>
  <si>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</si>
  <si>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</si>
  <si>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</si>
  <si>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</si>
  <si>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</si>
  <si>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</si>
  <si>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</si>
  <si>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</si>
  <si>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</si>
  <si>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</si>
  <si>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</si>
  <si>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</si>
  <si>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</si>
  <si>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</si>
  <si>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</si>
  <si>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</si>
  <si>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</si>
  <si>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</si>
  <si>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</si>
  <si>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</si>
  <si>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</si>
  <si>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</si>
  <si>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</si>
  <si>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</si>
  <si>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</si>
  <si>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</si>
  <si>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</si>
  <si>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</si>
  <si>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</si>
  <si>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</si>
  <si>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</si>
  <si>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</si>
  <si>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</si>
  <si>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</si>
  <si>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</si>
  <si>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</si>
  <si>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</si>
  <si>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</si>
  <si>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</si>
  <si>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</si>
  <si>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</si>
  <si>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</si>
  <si>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</si>
  <si>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</si>
  <si>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</si>
  <si>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</si>
  <si>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</si>
  <si>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</si>
  <si>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</si>
  <si>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</si>
  <si>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</si>
  <si>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</si>
  <si>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</si>
  <si>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</si>
  <si>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</si>
  <si>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</si>
  <si>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</si>
  <si>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</si>
  <si>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</si>
  <si>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</si>
  <si>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</si>
  <si>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</si>
  <si>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</si>
  <si>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</si>
  <si>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</si>
  <si>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</si>
  <si>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</si>
  <si>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</si>
  <si>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</si>
  <si>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</si>
  <si>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</si>
  <si>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</si>
  <si>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</si>
  <si>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</si>
  <si>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</si>
  <si>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</si>
  <si>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</si>
  <si>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</si>
  <si>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</si>
  <si>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</si>
  <si>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</si>
  <si>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</si>
  <si>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</si>
  <si>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</si>
  <si>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</si>
  <si>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</si>
  <si>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</si>
  <si>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</si>
  <si>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</si>
  <si>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</si>
  <si>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</si>
  <si>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</si>
  <si>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</si>
  <si>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</si>
  <si>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</si>
  <si>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</si>
  <si>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</si>
  <si>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</si>
  <si>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</si>
  <si>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</si>
  <si>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</si>
  <si>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</si>
  <si>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</si>
  <si>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</si>
  <si>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</si>
  <si>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</si>
  <si>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</si>
  <si>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</si>
  <si>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</si>
  <si>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</si>
  <si>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</si>
  <si>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</si>
  <si>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</si>
  <si>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</si>
  <si>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</si>
  <si>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</si>
  <si>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</si>
  <si>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</si>
  <si>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</si>
  <si>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</si>
  <si>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</si>
  <si>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</si>
  <si>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</si>
  <si>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</si>
  <si>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</si>
  <si>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</si>
  <si>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</si>
  <si>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</si>
  <si>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</si>
  <si>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</si>
  <si>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</si>
  <si>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</si>
  <si>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</si>
  <si>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</si>
  <si>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</si>
  <si>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</si>
  <si>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</si>
  <si>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</si>
  <si>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</si>
  <si>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</si>
  <si>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</si>
  <si>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</si>
  <si>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</si>
  <si>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</si>
  <si>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</si>
  <si>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</si>
  <si>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</si>
  <si>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</si>
  <si>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</si>
  <si>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</si>
  <si>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</si>
  <si>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</si>
  <si>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</si>
  <si>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</si>
  <si>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</si>
  <si>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</si>
  <si>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</si>
  <si>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</si>
  <si>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</si>
  <si>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</si>
  <si>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</si>
  <si>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</si>
  <si>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</si>
  <si>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</si>
  <si>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</si>
  <si>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</si>
  <si>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</si>
  <si>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</si>
  <si>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</si>
  <si>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</si>
  <si>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</si>
  <si>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</si>
  <si>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</si>
  <si>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</si>
  <si>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</si>
  <si>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</si>
  <si>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</si>
  <si>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</si>
  <si>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</si>
  <si>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</si>
  <si>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</si>
  <si>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</si>
  <si>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</si>
  <si>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</si>
  <si>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</si>
  <si>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</si>
  <si>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</si>
  <si>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</si>
  <si>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</si>
  <si>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</si>
  <si>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</si>
  <si>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</si>
  <si>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</si>
  <si>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</si>
  <si>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</si>
  <si>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</si>
  <si>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</si>
  <si>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</si>
  <si>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</si>
  <si>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</si>
  <si>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</si>
  <si>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</si>
  <si>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</si>
  <si>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</si>
  <si>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</si>
  <si>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</si>
  <si>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</si>
  <si>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</si>
  <si>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</si>
  <si>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</si>
  <si>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</si>
  <si>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</si>
  <si>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</si>
  <si>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</si>
  <si>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</si>
  <si>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</si>
  <si>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</si>
  <si>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</si>
  <si>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</si>
  <si>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</si>
  <si>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</si>
  <si>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</si>
  <si>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</si>
  <si>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</si>
  <si>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</si>
  <si>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</si>
  <si>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</si>
  <si>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</si>
  <si>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</si>
  <si>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</si>
  <si>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</si>
  <si>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</si>
  <si>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</si>
  <si>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</si>
  <si>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</si>
  <si>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</si>
  <si>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</si>
  <si>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</si>
  <si>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</si>
  <si>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</si>
  <si>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</si>
  <si>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</si>
  <si>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</si>
  <si>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</si>
  <si>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</si>
  <si>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</si>
  <si>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</si>
  <si>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</si>
  <si>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</si>
  <si>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</si>
  <si>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</si>
  <si>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</si>
  <si>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</si>
  <si>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</si>
  <si>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</si>
  <si>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</si>
  <si>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</si>
  <si>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</si>
  <si>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</si>
  <si>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</si>
  <si>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</si>
  <si>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</si>
  <si>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</si>
  <si>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</si>
  <si>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</si>
  <si>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</si>
  <si>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</si>
  <si>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</si>
  <si>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</si>
  <si>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</si>
  <si>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</si>
  <si>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</si>
  <si>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</si>
  <si>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</si>
  <si>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</si>
  <si>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</si>
  <si>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</si>
  <si>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</si>
  <si>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</si>
  <si>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</si>
  <si>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</si>
  <si>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</si>
  <si>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</si>
  <si>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</si>
  <si>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</si>
  <si>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</si>
  <si>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</si>
  <si>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</si>
  <si>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</si>
  <si>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</si>
  <si>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</si>
  <si>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</si>
  <si>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</si>
  <si>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</si>
  <si>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</si>
  <si>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</si>
  <si>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</si>
  <si>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</si>
  <si>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</si>
  <si>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</si>
  <si>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</si>
  <si>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</si>
  <si>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</si>
  <si>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</si>
  <si>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</si>
  <si>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</si>
  <si>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</si>
  <si>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</si>
  <si>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</si>
  <si>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</si>
  <si>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</si>
  <si>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</si>
  <si>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</si>
  <si>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</si>
  <si>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</si>
  <si>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</si>
  <si>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</si>
  <si>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</si>
  <si>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</si>
  <si>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</si>
  <si>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</si>
  <si>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</si>
  <si>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</si>
  <si>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</si>
  <si>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</si>
  <si>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</si>
  <si>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</si>
  <si>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</si>
  <si>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</si>
  <si>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</si>
  <si>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</si>
  <si>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</si>
  <si>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</si>
  <si>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</si>
  <si>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</si>
  <si>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</si>
  <si>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</si>
  <si>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</si>
  <si>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</si>
  <si>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</si>
  <si>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</si>
  <si>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</si>
  <si>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</si>
  <si>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</si>
  <si>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</si>
  <si>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</si>
  <si>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</si>
  <si>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</si>
  <si>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</si>
  <si>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</si>
  <si>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</si>
  <si>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</si>
  <si>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</si>
  <si>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</si>
  <si>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</si>
  <si>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</si>
  <si>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</si>
  <si>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</si>
  <si>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</si>
  <si>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</si>
  <si>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</si>
  <si>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</si>
  <si>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</si>
  <si>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</si>
  <si>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</si>
  <si>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</si>
  <si>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</si>
  <si>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</si>
  <si>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</si>
  <si>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</si>
  <si>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</si>
  <si>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</si>
  <si>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</si>
  <si>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</si>
  <si>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</si>
  <si>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</si>
  <si>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</si>
  <si>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</si>
  <si>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</si>
  <si>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</si>
  <si>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</si>
  <si>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</si>
  <si>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</si>
  <si>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</si>
  <si>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</si>
  <si>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</si>
  <si>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</si>
  <si>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</si>
  <si>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</si>
  <si>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</si>
  <si>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</si>
  <si>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</si>
  <si>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</si>
  <si>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</si>
  <si>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</si>
  <si>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</si>
  <si>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</si>
  <si>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</si>
  <si>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</si>
  <si>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</si>
  <si>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</si>
  <si>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</si>
  <si>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</si>
  <si>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</si>
  <si>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</si>
  <si>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</si>
  <si>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</si>
  <si>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</si>
  <si>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</si>
  <si>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</si>
  <si>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</si>
  <si>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</si>
  <si>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</si>
  <si>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</si>
  <si>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</si>
  <si>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</si>
  <si>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</si>
  <si>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</si>
  <si>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</si>
  <si>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</si>
  <si>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</si>
  <si>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</si>
  <si>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</si>
  <si>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</si>
  <si>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</si>
  <si>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</si>
  <si>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</si>
  <si>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</si>
  <si>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</si>
  <si>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</si>
  <si>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</si>
  <si>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</si>
  <si>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</si>
  <si>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</si>
  <si>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</si>
  <si>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</si>
  <si>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</si>
  <si>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</si>
  <si>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</si>
  <si>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</si>
  <si>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</si>
  <si>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</si>
  <si>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</si>
  <si>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</si>
  <si>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</si>
  <si>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</si>
  <si>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</si>
  <si>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</si>
  <si>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</si>
  <si>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</si>
  <si>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</si>
  <si>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</si>
  <si>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</si>
  <si>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</si>
  <si>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</si>
  <si>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</si>
  <si>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</si>
  <si>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</si>
  <si>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</si>
  <si>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</si>
  <si>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</si>
  <si>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</si>
  <si>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</si>
  <si>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</si>
  <si>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</si>
  <si>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</si>
  <si>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</si>
  <si>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</si>
  <si>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</si>
  <si>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</si>
  <si>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</si>
  <si>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</si>
  <si>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</si>
  <si>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</si>
  <si>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</si>
  <si>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</si>
  <si>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</si>
  <si>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</si>
  <si>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</si>
  <si>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</si>
  <si>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</si>
  <si>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</si>
  <si>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</si>
  <si>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</si>
  <si>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</si>
  <si>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</si>
  <si>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</si>
  <si>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</si>
  <si>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</si>
  <si>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</si>
  <si>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</si>
  <si>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</si>
  <si>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</si>
  <si>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</si>
  <si>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</si>
  <si>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</si>
  <si>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</si>
  <si>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</si>
  <si>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</si>
  <si>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</si>
  <si>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</si>
  <si>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</si>
  <si>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</si>
  <si>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</si>
  <si>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</si>
  <si>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</si>
  <si>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</si>
  <si>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</si>
  <si>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</si>
  <si>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</si>
  <si>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</si>
  <si>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</si>
  <si>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</si>
  <si>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</si>
  <si>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</si>
  <si>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</si>
  <si>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</si>
  <si>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</si>
  <si>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</si>
  <si>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</si>
  <si>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</si>
  <si>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</si>
  <si>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</si>
  <si>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</si>
  <si>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</si>
  <si>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</si>
  <si>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</si>
  <si>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</si>
  <si>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</si>
  <si>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</si>
  <si>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</si>
  <si>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</si>
  <si>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</si>
  <si>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</si>
  <si>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</si>
  <si>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</si>
  <si>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</si>
  <si>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</si>
  <si>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</si>
  <si>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</si>
  <si>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</si>
  <si>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</si>
  <si>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</si>
  <si>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</si>
  <si>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</si>
  <si>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</si>
  <si>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</si>
  <si>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</si>
  <si>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</si>
  <si>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</si>
  <si>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</si>
  <si>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</si>
  <si>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</si>
  <si>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</si>
  <si>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</si>
  <si>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</si>
  <si>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</si>
  <si>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</si>
  <si>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</si>
  <si>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</si>
  <si>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</si>
  <si>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</si>
  <si>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</si>
  <si>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</si>
  <si>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</si>
  <si>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</si>
  <si>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</si>
  <si>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</si>
  <si>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</si>
  <si>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</si>
  <si>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</si>
  <si>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</si>
  <si>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</si>
  <si>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</si>
  <si>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</si>
  <si>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</si>
  <si>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</si>
  <si>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</si>
  <si>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</si>
  <si>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</si>
  <si>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</si>
  <si>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</si>
  <si>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</si>
  <si>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</si>
  <si>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</si>
  <si>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</si>
  <si>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</si>
  <si>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</si>
  <si>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</si>
  <si>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</si>
  <si>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</si>
  <si>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</si>
  <si>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</si>
  <si>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</si>
  <si>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</si>
  <si>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</si>
  <si>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</si>
  <si>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</si>
  <si>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</si>
  <si>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</si>
  <si>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</si>
  <si>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</si>
  <si>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</si>
  <si>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</si>
  <si>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</si>
  <si>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</si>
  <si>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</si>
  <si>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</si>
  <si>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</si>
  <si>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</si>
  <si>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</si>
  <si>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</si>
  <si>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</si>
  <si>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</si>
  <si>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</si>
  <si>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</si>
  <si>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</si>
  <si>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</si>
  <si>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</si>
  <si>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</si>
  <si>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</si>
  <si>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</si>
  <si>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</si>
  <si>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</si>
  <si>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</si>
  <si>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</si>
  <si>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</si>
  <si>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</si>
  <si>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</si>
  <si>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</si>
  <si>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</si>
  <si>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</si>
  <si>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</si>
  <si>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</si>
  <si>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</si>
  <si>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</si>
  <si>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</si>
  <si>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</si>
  <si>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</si>
  <si>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</si>
  <si>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</si>
  <si>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</si>
  <si>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</si>
  <si>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</si>
  <si>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</si>
  <si>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</si>
  <si>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</si>
  <si>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</si>
  <si>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</si>
  <si>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</si>
  <si>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</si>
  <si>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</si>
  <si>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</si>
  <si>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</si>
  <si>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</si>
  <si>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</si>
  <si>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</si>
  <si>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</si>
  <si>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</si>
  <si>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</si>
  <si>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</si>
  <si>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</si>
  <si>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</si>
  <si>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</si>
  <si>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</si>
  <si>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</si>
  <si>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</si>
  <si>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</si>
  <si>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</si>
  <si>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</si>
  <si>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</si>
  <si>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</si>
  <si>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</si>
  <si>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</si>
  <si>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</si>
  <si>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</si>
  <si>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</si>
  <si>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</si>
  <si>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</si>
  <si>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</si>
  <si>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</si>
  <si>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</si>
  <si>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</si>
  <si>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</si>
  <si>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</si>
  <si>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</si>
  <si>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</si>
  <si>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</si>
  <si>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</si>
  <si>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</si>
  <si>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</si>
  <si>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</si>
  <si>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</si>
  <si>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</si>
  <si>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</si>
  <si>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</si>
  <si>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</si>
  <si>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</si>
  <si>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</si>
  <si>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</si>
  <si>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</si>
  <si>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</si>
  <si>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</si>
  <si>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</si>
  <si>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</si>
  <si>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</si>
  <si>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</si>
  <si>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</si>
  <si>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</si>
  <si>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</si>
  <si>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</si>
  <si>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</si>
  <si>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</si>
  <si>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</si>
  <si>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</si>
  <si>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</si>
  <si>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</si>
  <si>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</si>
  <si>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</si>
  <si>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</si>
  <si>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</si>
  <si>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</si>
  <si>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</si>
  <si>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</si>
  <si>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</si>
  <si>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</si>
  <si>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</si>
  <si>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</si>
  <si>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</si>
  <si>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</si>
  <si>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</si>
  <si>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</si>
  <si>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</si>
  <si>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</si>
  <si>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</si>
  <si>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</si>
  <si>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</si>
  <si>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</si>
  <si>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</si>
  <si>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</si>
  <si>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</si>
  <si>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</si>
  <si>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</si>
  <si>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</si>
  <si>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</si>
  <si>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</si>
  <si>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</si>
  <si>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</si>
  <si>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</si>
  <si>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</si>
  <si>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</si>
  <si>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</si>
  <si>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</si>
  <si>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</si>
  <si>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</si>
  <si>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</si>
  <si>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</si>
  <si>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</si>
  <si>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</si>
  <si>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</si>
  <si>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</si>
  <si>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</si>
  <si>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</si>
  <si>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</si>
  <si>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</si>
  <si>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</si>
  <si>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</si>
  <si>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</si>
  <si>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</si>
  <si>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</si>
  <si>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</si>
  <si>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</si>
  <si>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</si>
  <si>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</si>
  <si>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</si>
  <si>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</si>
  <si>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</si>
  <si>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</si>
  <si>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</si>
  <si>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</si>
  <si>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</si>
  <si>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</si>
  <si>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</si>
  <si>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</si>
  <si>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</si>
  <si>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</si>
  <si>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</si>
  <si>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</si>
  <si>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</si>
  <si>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</si>
  <si>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</si>
  <si>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</si>
  <si>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</si>
  <si>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</si>
  <si>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</si>
  <si>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</si>
  <si>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</si>
  <si>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</si>
  <si>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</si>
  <si>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</si>
  <si>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</si>
  <si>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</si>
  <si>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</si>
  <si>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</si>
  <si>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</si>
  <si>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</si>
  <si>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</si>
  <si>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</si>
  <si>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</si>
  <si>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</si>
  <si>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</si>
  <si>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</si>
  <si>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</si>
  <si>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</si>
  <si>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</si>
  <si>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</si>
  <si>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</si>
  <si>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</si>
  <si>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</si>
  <si>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</si>
  <si>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</si>
  <si>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</si>
  <si>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</si>
  <si>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</si>
  <si>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</si>
  <si>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</si>
  <si>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</si>
  <si>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</si>
  <si>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</si>
  <si>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</si>
  <si>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</si>
  <si>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</si>
  <si>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</si>
  <si>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</si>
  <si>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</si>
  <si>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</si>
  <si>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</si>
  <si>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</si>
  <si>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</si>
  <si>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</si>
  <si>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</si>
  <si>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</si>
  <si>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</si>
  <si>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</si>
  <si>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</si>
  <si>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</si>
  <si>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</si>
  <si>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</si>
  <si>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</si>
  <si>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</si>
  <si>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</si>
  <si>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</si>
  <si>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</si>
  <si>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</si>
  <si>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</si>
  <si>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</si>
  <si>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</si>
  <si>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</si>
  <si>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</si>
  <si>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</si>
  <si>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</si>
  <si>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</si>
  <si>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</si>
  <si>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</si>
  <si>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</si>
  <si>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</si>
  <si>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</si>
  <si>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</si>
  <si>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</si>
  <si>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</si>
  <si>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</si>
  <si>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</si>
  <si>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</si>
  <si>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</si>
  <si>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</si>
  <si>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</si>
  <si>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</si>
  <si>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</si>
  <si>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</si>
  <si>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</si>
  <si>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</si>
  <si>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</si>
  <si>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</si>
  <si>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</si>
  <si>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</si>
  <si>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</si>
  <si>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</si>
  <si>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</si>
  <si>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</si>
  <si>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</si>
  <si>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</si>
  <si>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</si>
  <si>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</si>
  <si>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</si>
  <si>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</si>
  <si>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</si>
  <si>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</si>
  <si>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</si>
  <si>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</si>
  <si>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</si>
  <si>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</si>
  <si>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</si>
  <si>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</si>
  <si>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</si>
  <si>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</si>
  <si>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</si>
  <si>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</si>
  <si>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</si>
  <si>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</si>
  <si>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</si>
  <si>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</si>
  <si>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</si>
  <si>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</si>
  <si>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</si>
  <si>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</si>
  <si>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</si>
  <si>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</si>
  <si>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</si>
  <si>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</si>
  <si>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</si>
  <si>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</si>
  <si>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</si>
  <si>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</si>
  <si>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</si>
  <si>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</si>
  <si>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</si>
  <si>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</si>
  <si>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</si>
  <si>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</si>
  <si>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</si>
  <si>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</si>
  <si>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</si>
  <si>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</si>
  <si>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</si>
  <si>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</si>
  <si>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</si>
  <si>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</si>
  <si>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</si>
  <si>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</si>
  <si>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</si>
  <si>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</si>
  <si>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</si>
  <si>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</si>
  <si>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</si>
  <si>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</si>
  <si>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</si>
  <si>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</si>
  <si>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</si>
  <si>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</si>
  <si>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</si>
  <si>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</si>
  <si>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</si>
  <si>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</si>
  <si>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</si>
  <si>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</si>
  <si>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</si>
  <si>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</si>
  <si>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</si>
  <si>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</si>
  <si>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</si>
  <si>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</si>
  <si>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</si>
  <si>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</si>
  <si>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</si>
  <si>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</si>
  <si>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</si>
  <si>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</si>
  <si>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</si>
  <si>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</si>
  <si>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</si>
  <si>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</si>
  <si>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</si>
  <si>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</si>
  <si>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</si>
  <si>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</si>
  <si>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</si>
  <si>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</si>
  <si>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</si>
  <si>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</si>
  <si>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</si>
  <si>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</si>
  <si>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</si>
  <si>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</si>
  <si>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</si>
  <si>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</si>
  <si>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</si>
  <si>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</si>
  <si>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</si>
  <si>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</si>
  <si>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</si>
  <si>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</si>
  <si>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</si>
  <si>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</si>
  <si>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</si>
  <si>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</si>
  <si>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</si>
  <si>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</si>
  <si>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</si>
  <si>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</si>
  <si>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</si>
  <si>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</si>
  <si>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</si>
  <si>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</si>
  <si>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</si>
  <si>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</si>
  <si>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</si>
  <si>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</si>
  <si>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</si>
  <si>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</si>
  <si>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</si>
  <si>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</si>
  <si>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</si>
  <si>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</si>
  <si>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</si>
  <si>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</si>
  <si>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</si>
  <si>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</si>
  <si>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</si>
  <si>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</si>
  <si>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</si>
  <si>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</si>
  <si>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</si>
  <si>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</si>
  <si>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</si>
  <si>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</si>
  <si>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</si>
  <si>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</si>
  <si>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</si>
  <si>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</si>
  <si>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</si>
  <si>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</si>
  <si>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</si>
  <si>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</si>
  <si>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</si>
  <si>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</si>
  <si>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</si>
  <si>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</si>
  <si>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</si>
  <si>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</si>
  <si>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</si>
  <si>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</si>
  <si>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</si>
  <si>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</si>
  <si>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</si>
  <si>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</si>
  <si>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</si>
  <si>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</si>
  <si>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</si>
  <si>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</si>
  <si>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</si>
  <si>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</si>
  <si>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</si>
  <si>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</si>
  <si>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</si>
  <si>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</si>
  <si>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</si>
  <si>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</si>
  <si>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</si>
  <si>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</si>
  <si>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</si>
  <si>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</si>
  <si>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</si>
  <si>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</si>
  <si>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</si>
  <si>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</si>
  <si>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</si>
  <si>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</si>
  <si>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</si>
  <si>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</si>
  <si>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</si>
  <si>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</si>
  <si>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</si>
  <si>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</si>
  <si>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</si>
  <si>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</si>
  <si>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</si>
  <si>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</si>
  <si>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</si>
  <si>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</si>
  <si>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</si>
  <si>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</si>
  <si>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</si>
  <si>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</si>
  <si>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</si>
  <si>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</si>
  <si>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</si>
  <si>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</si>
  <si>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</si>
  <si>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</si>
  <si>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</si>
  <si>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</si>
  <si>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</si>
  <si>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</si>
  <si>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</si>
  <si>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</si>
  <si>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</si>
  <si>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</si>
  <si>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</si>
  <si>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</si>
  <si>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</si>
  <si>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</si>
  <si>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</si>
  <si>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</si>
  <si>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</si>
  <si>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</si>
  <si>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</si>
  <si>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</si>
  <si>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</si>
  <si>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</si>
  <si>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</si>
  <si>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</si>
  <si>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</si>
  <si>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</si>
  <si>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</si>
  <si>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</si>
  <si>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</si>
  <si>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</si>
  <si>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</si>
  <si>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</si>
  <si>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</si>
  <si>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</si>
  <si>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</si>
  <si>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</si>
  <si>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</si>
  <si>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</si>
  <si>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</si>
  <si>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</si>
  <si>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</si>
  <si>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</si>
  <si>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</si>
  <si>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</si>
  <si>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</si>
  <si>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</si>
  <si>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</si>
  <si>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</si>
  <si>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</si>
  <si>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</si>
  <si>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</si>
  <si>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</si>
  <si>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</si>
  <si>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</si>
  <si>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</si>
  <si>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</si>
  <si>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</si>
  <si>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</si>
  <si>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</si>
  <si>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</si>
  <si>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</si>
  <si>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</si>
  <si>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</si>
  <si>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</si>
  <si>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</si>
  <si>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</si>
  <si>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</si>
  <si>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</si>
  <si>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</si>
  <si>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</si>
  <si>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</si>
  <si>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</si>
  <si>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</si>
  <si>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</si>
  <si>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</si>
  <si>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</si>
  <si>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</si>
  <si>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</si>
  <si>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</si>
  <si>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</si>
  <si>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</si>
  <si>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</si>
  <si>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</si>
  <si>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</si>
  <si>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</si>
  <si>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</si>
  <si>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</si>
  <si>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</si>
  <si>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</si>
  <si>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</si>
  <si>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</si>
  <si>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</si>
  <si>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</si>
  <si>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</si>
  <si>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</si>
  <si>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</si>
  <si>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</si>
  <si>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</si>
  <si>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</si>
  <si>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</si>
  <si>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</si>
  <si>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</si>
  <si>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</si>
  <si>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</si>
  <si>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</si>
  <si>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</si>
  <si>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</si>
  <si>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</si>
  <si>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</si>
  <si>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</si>
  <si>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</si>
  <si>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</si>
  <si>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</si>
  <si>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</si>
  <si>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</si>
  <si>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</si>
  <si>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</si>
  <si>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</si>
  <si>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</si>
  <si>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</si>
  <si>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</si>
  <si>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</si>
  <si>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</si>
  <si>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</si>
  <si>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</si>
  <si>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</si>
  <si>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</si>
  <si>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</si>
  <si>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</si>
  <si>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</si>
  <si>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</si>
  <si>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</si>
  <si>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</si>
  <si>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</si>
  <si>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</si>
  <si>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</si>
  <si>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</si>
  <si>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</si>
  <si>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</si>
  <si>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</si>
  <si>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</si>
  <si>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</si>
  <si>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</si>
  <si>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</si>
  <si>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</si>
  <si>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</si>
  <si>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</si>
  <si>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</si>
  <si>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</si>
  <si>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</si>
  <si>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</si>
  <si>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</si>
  <si>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</si>
  <si>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</si>
  <si>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</si>
  <si>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</si>
  <si>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</si>
  <si>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</si>
  <si>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</si>
  <si>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</si>
  <si>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</si>
  <si>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</si>
  <si>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</si>
  <si>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</si>
  <si>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</si>
  <si>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</si>
  <si>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</si>
  <si>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</si>
  <si>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</si>
  <si>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</si>
  <si>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</si>
  <si>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</si>
  <si>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</si>
  <si>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</si>
  <si>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</si>
  <si>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</si>
  <si>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</si>
  <si>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</si>
  <si>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</si>
  <si>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</si>
  <si>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</si>
  <si>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</si>
  <si>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</si>
  <si>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</si>
  <si>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</si>
  <si>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</si>
  <si>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</si>
  <si>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</si>
  <si>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</si>
  <si>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</si>
  <si>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</si>
  <si>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</si>
  <si>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</si>
  <si>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</si>
  <si>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</si>
  <si>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</si>
  <si>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</si>
  <si>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</si>
  <si>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</si>
  <si>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</si>
  <si>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</si>
  <si>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</si>
  <si>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</si>
  <si>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</si>
  <si>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</si>
  <si>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</si>
  <si>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</si>
  <si>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</si>
  <si>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</si>
  <si>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</si>
  <si>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</si>
  <si>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</si>
  <si>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</si>
  <si>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</si>
  <si>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</si>
  <si>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</si>
  <si>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</si>
  <si>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</si>
  <si>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</si>
  <si>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</si>
  <si>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</si>
  <si>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</si>
  <si>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</si>
  <si>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</si>
  <si>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</si>
  <si>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</si>
  <si>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</si>
  <si>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</si>
  <si>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</si>
  <si>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</si>
  <si>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</si>
  <si>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</si>
  <si>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</si>
  <si>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</si>
  <si>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</si>
  <si>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</si>
  <si>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</si>
  <si>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</si>
  <si>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</si>
  <si>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</si>
  <si>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</si>
  <si>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</si>
  <si>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</si>
  <si>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</si>
  <si>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</si>
  <si>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</si>
  <si>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</si>
  <si>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</si>
  <si>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</si>
  <si>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</si>
  <si>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</si>
  <si>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</si>
  <si>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</si>
  <si>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</si>
  <si>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</si>
  <si>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</si>
  <si>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</si>
  <si>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</si>
  <si>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</si>
  <si>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</si>
  <si>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</si>
  <si>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</si>
  <si>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</si>
  <si>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</si>
  <si>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</si>
  <si>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</si>
  <si>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</si>
  <si>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</si>
  <si>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</si>
  <si>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</si>
  <si>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</si>
  <si>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</si>
  <si>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</si>
  <si>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</si>
  <si>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</si>
  <si>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</si>
  <si>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</si>
  <si>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</si>
  <si>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</si>
  <si>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</si>
  <si>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</si>
  <si>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</si>
  <si>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</si>
  <si>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</si>
  <si>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</si>
  <si>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</si>
  <si>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</si>
  <si>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</si>
  <si>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</si>
  <si>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</si>
  <si>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</si>
  <si>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</si>
  <si>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</si>
  <si>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</si>
  <si>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</si>
  <si>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</si>
  <si>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</si>
  <si>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</si>
  <si>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</si>
  <si>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</si>
  <si>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</si>
  <si>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</si>
  <si>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</si>
  <si>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</si>
  <si>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</si>
  <si>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</si>
  <si>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</si>
  <si>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</si>
  <si>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</si>
  <si>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</si>
  <si>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</si>
  <si>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</si>
  <si>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</si>
  <si>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</si>
  <si>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</si>
  <si>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</si>
  <si>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</si>
  <si>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</si>
  <si>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</si>
  <si>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</si>
  <si>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</si>
  <si>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</si>
  <si>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</si>
  <si>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</si>
  <si>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</si>
  <si>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</si>
  <si>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</si>
  <si>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</si>
  <si>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</si>
  <si>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</si>
  <si>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</si>
  <si>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</si>
  <si>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</si>
  <si>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</si>
  <si>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</si>
  <si>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</si>
  <si>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</si>
  <si>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</si>
  <si>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</si>
  <si>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</si>
  <si>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</si>
  <si>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</si>
  <si>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</si>
  <si>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</si>
  <si>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</si>
  <si>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</si>
  <si>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</si>
  <si>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</si>
  <si>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</si>
  <si>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</si>
  <si>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</si>
  <si>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</si>
  <si>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</si>
  <si>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</si>
  <si>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</si>
  <si>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</si>
  <si>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</si>
  <si>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</si>
  <si>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</si>
  <si>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</si>
  <si>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</si>
  <si>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</si>
  <si>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</si>
  <si>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</si>
  <si>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</si>
  <si>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</si>
  <si>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</si>
  <si>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</si>
  <si>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</si>
  <si>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</si>
  <si>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</si>
  <si>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</si>
  <si>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</si>
  <si>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</si>
  <si>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</si>
  <si>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</si>
  <si>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</si>
  <si>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</si>
  <si>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</si>
  <si>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</si>
  <si>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</si>
  <si>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</si>
  <si>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</si>
  <si>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</si>
  <si>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</si>
  <si>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</si>
  <si>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</si>
  <si>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</si>
  <si>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</si>
  <si>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</si>
  <si>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</si>
  <si>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</si>
  <si>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</si>
  <si>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</si>
  <si>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</si>
  <si>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</si>
  <si>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</si>
  <si>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</si>
  <si>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</si>
  <si>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</si>
  <si>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</si>
  <si>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</si>
  <si>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</si>
  <si>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</si>
  <si>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</si>
  <si>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</si>
  <si>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</si>
  <si>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</si>
  <si>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</si>
  <si>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</si>
  <si>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</si>
  <si>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</si>
  <si>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</si>
  <si>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</si>
  <si>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</si>
  <si>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</si>
  <si>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</si>
  <si>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</si>
  <si>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</si>
  <si>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</si>
  <si>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</si>
  <si>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</si>
  <si>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</si>
  <si>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</si>
  <si>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</si>
  <si>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</si>
  <si>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</si>
  <si>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</si>
  <si>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</si>
  <si>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</si>
  <si>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</si>
  <si>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</si>
  <si>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</si>
  <si>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</si>
  <si>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</si>
  <si>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</si>
  <si>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</si>
  <si>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</si>
  <si>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</si>
  <si>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</si>
  <si>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</si>
  <si>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</si>
  <si>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</si>
  <si>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</si>
  <si>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</si>
  <si>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</si>
  <si>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</si>
  <si>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</si>
  <si>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</si>
  <si>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</si>
  <si>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</si>
  <si>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</si>
  <si>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</si>
  <si>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</si>
  <si>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</si>
  <si>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</si>
  <si>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</si>
  <si>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</si>
  <si>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</si>
  <si>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</si>
  <si>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</si>
  <si>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</si>
  <si>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</si>
  <si>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</si>
  <si>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</si>
  <si>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</si>
  <si>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</si>
  <si>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</si>
  <si>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</si>
  <si>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</si>
  <si>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</si>
  <si>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</si>
  <si>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</si>
  <si>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</si>
  <si>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</si>
  <si>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</si>
  <si>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</si>
  <si>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</si>
  <si>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</si>
  <si>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</si>
  <si>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</si>
  <si>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</si>
  <si>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</si>
  <si>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</si>
  <si>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</si>
  <si>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</si>
  <si>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</si>
  <si>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</si>
  <si>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</si>
  <si>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</si>
  <si>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</si>
  <si>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</si>
  <si>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</si>
  <si>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</si>
  <si>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</si>
  <si>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</si>
  <si>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</si>
  <si>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</si>
  <si>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</si>
  <si>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</si>
  <si>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</si>
  <si>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</si>
  <si>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</si>
  <si>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</si>
  <si>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</si>
  <si>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</si>
  <si>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</si>
  <si>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</si>
  <si>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</si>
  <si>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</si>
  <si>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</si>
  <si>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</si>
  <si>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</si>
  <si>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</si>
  <si>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</si>
  <si>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</si>
  <si>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</si>
  <si>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</si>
  <si>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</si>
  <si>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</si>
  <si>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</si>
  <si>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</si>
  <si>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</si>
  <si>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</si>
  <si>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</si>
  <si>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</si>
  <si>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</si>
  <si>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</si>
  <si>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</si>
  <si>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</si>
  <si>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</si>
  <si>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</si>
  <si>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</si>
  <si>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</si>
  <si>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</si>
  <si>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</si>
  <si>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</si>
  <si>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</si>
  <si>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</si>
  <si>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</si>
  <si>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</si>
  <si>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</si>
  <si>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</si>
  <si>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</si>
  <si>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</si>
  <si>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</si>
  <si>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</si>
  <si>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</si>
  <si>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</si>
  <si>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</si>
  <si>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</si>
  <si>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</si>
  <si>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</si>
  <si>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</si>
  <si>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</si>
  <si>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</si>
  <si>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</si>
  <si>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</si>
  <si>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</si>
  <si>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</si>
  <si>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</si>
  <si>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</si>
  <si>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</si>
  <si>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</si>
  <si>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</si>
  <si>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</si>
  <si>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</si>
  <si>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</si>
  <si>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</si>
  <si>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</si>
  <si>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</si>
  <si>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</si>
  <si>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</si>
  <si>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</si>
  <si>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</si>
  <si>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</si>
  <si>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</si>
  <si>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</si>
  <si>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</si>
  <si>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</si>
  <si>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</si>
  <si>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</si>
  <si>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</si>
  <si>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</si>
  <si>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</si>
  <si>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</si>
  <si>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</si>
  <si>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</si>
  <si>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</si>
  <si>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</si>
  <si>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</si>
  <si>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</si>
  <si>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</si>
  <si>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</si>
  <si>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</si>
  <si>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</si>
  <si>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</si>
  <si>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</si>
  <si>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</si>
  <si>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</si>
  <si>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</si>
  <si>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</si>
  <si>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</si>
  <si>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</si>
  <si>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</si>
  <si>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</si>
  <si>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</si>
  <si>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</si>
  <si>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</si>
  <si>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</si>
  <si>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</si>
  <si>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</si>
  <si>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</si>
  <si>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</si>
  <si>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</si>
  <si>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</si>
  <si>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</si>
  <si>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</si>
  <si>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</si>
  <si>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</si>
  <si>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</si>
  <si>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</si>
  <si>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</si>
  <si>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</si>
  <si>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</si>
  <si>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</si>
  <si>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</si>
  <si>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</si>
  <si>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</si>
  <si>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</si>
  <si>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</si>
  <si>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</si>
  <si>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</si>
  <si>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</si>
  <si>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</si>
  <si>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</si>
  <si>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</si>
  <si>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</si>
  <si>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</si>
  <si>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</si>
  <si>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</si>
  <si>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</si>
  <si>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</si>
  <si>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</si>
  <si>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</si>
  <si>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</si>
  <si>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</si>
  <si>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</si>
  <si>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</si>
  <si>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</si>
  <si>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</si>
  <si>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</si>
  <si>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</si>
  <si>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</si>
  <si>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</si>
  <si>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</si>
  <si>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</si>
  <si>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</si>
  <si>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</si>
  <si>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</si>
  <si>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</si>
  <si>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</si>
  <si>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</si>
  <si>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</si>
  <si>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</si>
  <si>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</si>
  <si>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</si>
  <si>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</si>
  <si>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</si>
  <si>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</si>
  <si>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</si>
  <si>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</si>
  <si>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</si>
  <si>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</si>
  <si>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</si>
  <si>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</si>
  <si>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</si>
  <si>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</si>
  <si>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</si>
  <si>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</si>
  <si>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</si>
  <si>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</si>
  <si>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</si>
  <si>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</si>
  <si>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</si>
  <si>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</si>
  <si>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</si>
  <si>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</si>
  <si>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</si>
  <si>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</si>
  <si>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</si>
  <si>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</si>
  <si>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</si>
  <si>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</si>
  <si>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</si>
  <si>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</si>
  <si>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</si>
  <si>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</si>
  <si>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</si>
  <si>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</si>
  <si>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</si>
  <si>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</si>
  <si>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</si>
  <si>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</si>
  <si>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</si>
  <si>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</si>
  <si>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</si>
  <si>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</si>
  <si>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</si>
  <si>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</si>
  <si>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</si>
  <si>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</si>
  <si>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</si>
  <si>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</si>
  <si>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</si>
  <si>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</si>
  <si>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</si>
  <si>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</si>
  <si>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</si>
  <si>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</si>
  <si>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</si>
  <si>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</si>
  <si>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</si>
  <si>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</si>
  <si>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</si>
  <si>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</si>
  <si>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</si>
  <si>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</si>
  <si>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</si>
  <si>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</si>
  <si>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</si>
  <si>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</si>
  <si>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</si>
  <si>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</si>
  <si>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</si>
  <si>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</si>
  <si>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</si>
  <si>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</si>
  <si>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</si>
  <si>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</si>
  <si>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</si>
  <si>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</si>
  <si>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</si>
  <si>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</si>
  <si>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</si>
  <si>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</si>
  <si>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</si>
  <si>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</si>
  <si>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</si>
  <si>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</si>
  <si>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</si>
  <si>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</si>
  <si>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</si>
  <si>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</si>
  <si>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</si>
  <si>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</si>
  <si>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</si>
  <si>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</si>
  <si>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</si>
  <si>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</si>
  <si>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</si>
  <si>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</si>
  <si>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</si>
  <si>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</si>
  <si>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</si>
  <si>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</si>
  <si>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</si>
  <si>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</si>
  <si>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</si>
  <si>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</si>
  <si>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</si>
  <si>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</si>
  <si>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</si>
  <si>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</si>
  <si>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</si>
  <si>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</si>
  <si>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</si>
  <si>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</si>
  <si>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</si>
  <si>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</si>
  <si>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</si>
  <si>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</si>
  <si>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</si>
  <si>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</si>
  <si>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</si>
  <si>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</si>
  <si>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</si>
  <si>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</si>
  <si>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</si>
  <si>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</si>
  <si>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</si>
  <si>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</si>
  <si>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</si>
  <si>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</si>
  <si>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</si>
  <si>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</si>
  <si>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</si>
  <si>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</si>
  <si>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</si>
  <si>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</si>
  <si>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</si>
  <si>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</si>
  <si>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</si>
  <si>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</si>
  <si>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</si>
  <si>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</si>
  <si>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</si>
  <si>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</si>
  <si>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</si>
  <si>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</si>
  <si>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</si>
  <si>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</si>
  <si>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</si>
  <si>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</si>
  <si>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</si>
  <si>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</si>
  <si>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</si>
  <si>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</si>
  <si>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</si>
  <si>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</si>
  <si>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</si>
  <si>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</si>
  <si>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</si>
  <si>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</si>
  <si>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</si>
  <si>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</si>
  <si>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</si>
  <si>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</si>
  <si>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</si>
  <si>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</si>
  <si>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</si>
  <si>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</si>
  <si>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</si>
  <si>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</si>
  <si>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</si>
  <si>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</si>
  <si>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</si>
  <si>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</si>
  <si>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</si>
  <si>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</si>
  <si>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</si>
  <si>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</si>
  <si>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</si>
  <si>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</si>
  <si>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</si>
  <si>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</si>
  <si>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</si>
  <si>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</si>
  <si>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</si>
  <si>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</si>
  <si>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</si>
  <si>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</si>
  <si>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</si>
  <si>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</si>
  <si>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</si>
  <si>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</si>
  <si>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</si>
  <si>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</si>
  <si>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</si>
  <si>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</si>
  <si>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</si>
  <si>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</si>
  <si>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</si>
  <si>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</si>
  <si>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</si>
  <si>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</si>
  <si>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</si>
  <si>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</si>
  <si>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</si>
  <si>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</si>
  <si>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</si>
  <si>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</si>
  <si>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</si>
  <si>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</si>
  <si>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</si>
  <si>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</si>
  <si>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</si>
  <si>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</si>
  <si>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</si>
  <si>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</si>
  <si>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</si>
  <si>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</si>
  <si>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</si>
  <si>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</si>
  <si>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</si>
  <si>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</si>
  <si>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</si>
  <si>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</si>
  <si>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</si>
  <si>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</si>
  <si>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</si>
  <si>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</si>
  <si>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</si>
  <si>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</si>
  <si>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</si>
  <si>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</si>
  <si>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</si>
  <si>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</si>
  <si>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</si>
  <si>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</si>
  <si>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</si>
  <si>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</si>
  <si>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</si>
  <si>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</si>
  <si>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</si>
  <si>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</si>
  <si>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</si>
  <si>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</si>
  <si>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</si>
  <si>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</si>
  <si>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</si>
  <si>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</si>
  <si>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</si>
  <si>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</si>
  <si>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</si>
  <si>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</si>
  <si>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</si>
  <si>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</si>
  <si>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</si>
  <si>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</si>
  <si>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</si>
  <si>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</si>
  <si>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</si>
  <si>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</si>
  <si>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</si>
  <si>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</si>
  <si>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</si>
  <si>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</si>
  <si>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</si>
  <si>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</si>
  <si>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</si>
  <si>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</si>
  <si>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</si>
  <si>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</si>
  <si>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</si>
  <si>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</si>
  <si>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</si>
  <si>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</si>
  <si>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</si>
  <si>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</si>
  <si>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</si>
  <si>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</si>
  <si>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</si>
  <si>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</si>
  <si>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</si>
  <si>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</si>
  <si>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</si>
  <si>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</si>
  <si>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</si>
  <si>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</si>
  <si>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</si>
  <si>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</si>
  <si>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</si>
  <si>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</si>
  <si>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</si>
  <si>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</si>
  <si>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</si>
  <si>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</si>
  <si>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</si>
  <si>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</si>
  <si>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</si>
  <si>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</si>
  <si>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</si>
  <si>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</si>
  <si>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</si>
  <si>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</si>
  <si>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</si>
  <si>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</si>
  <si>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</si>
  <si>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</si>
  <si>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</si>
  <si>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</si>
  <si>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</si>
  <si>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</si>
  <si>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</si>
  <si>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</si>
  <si>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</si>
  <si>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</si>
  <si>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</si>
  <si>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</si>
  <si>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</si>
  <si>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</si>
  <si>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</si>
  <si>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</si>
  <si>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</si>
  <si>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</si>
  <si>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</si>
  <si>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</si>
  <si>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</si>
  <si>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</si>
  <si>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</si>
  <si>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</si>
  <si>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</si>
  <si>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</si>
  <si>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</si>
  <si>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</si>
  <si>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</si>
  <si>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</si>
  <si>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</si>
  <si>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</si>
  <si>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</si>
  <si>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</si>
  <si>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</si>
  <si>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</si>
  <si>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</si>
  <si>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</si>
  <si>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</si>
  <si>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</si>
  <si>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</si>
  <si>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</si>
  <si>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</si>
  <si>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</si>
  <si>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</si>
  <si>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</si>
  <si>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</si>
  <si>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</si>
  <si>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</si>
  <si>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</si>
  <si>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</si>
  <si>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</si>
  <si>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</si>
  <si>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</si>
  <si>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</si>
  <si>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</si>
  <si>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</si>
  <si>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</si>
  <si>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</si>
  <si>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</si>
  <si>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</si>
  <si>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</si>
  <si>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</si>
  <si>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</si>
  <si>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</si>
  <si>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</si>
  <si>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</si>
  <si>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</si>
  <si>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</si>
  <si>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</si>
  <si>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</si>
  <si>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</si>
  <si>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</si>
  <si>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</si>
  <si>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</si>
  <si>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</si>
  <si>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</si>
  <si>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</si>
  <si>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</si>
  <si>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</si>
  <si>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</si>
  <si>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</si>
  <si>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</si>
  <si>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</si>
  <si>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</si>
  <si>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</si>
  <si>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</si>
  <si>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</si>
  <si>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</si>
  <si>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</si>
  <si>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</si>
  <si>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</si>
  <si>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</si>
  <si>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</si>
  <si>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</si>
  <si>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</si>
  <si>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</si>
  <si>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</si>
  <si>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</si>
  <si>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</si>
  <si>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</si>
  <si>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</si>
  <si>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</si>
  <si>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</si>
  <si>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</si>
  <si>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</si>
  <si>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</si>
  <si>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</si>
  <si>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</si>
  <si>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</si>
  <si>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</si>
  <si>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</si>
  <si>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</si>
  <si>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</si>
  <si>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</si>
  <si>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</si>
  <si>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</si>
  <si>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</si>
  <si>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</si>
  <si>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</si>
  <si>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</si>
  <si>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</si>
  <si>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</si>
  <si>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</si>
  <si>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</si>
  <si>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</si>
  <si>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</si>
  <si>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</si>
  <si>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</si>
  <si>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</si>
  <si>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</si>
  <si>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</si>
  <si>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</si>
  <si>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</si>
  <si>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</si>
  <si>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</si>
  <si>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</si>
  <si>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</si>
  <si>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</si>
  <si>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</si>
  <si>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</si>
  <si>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</si>
  <si>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</si>
  <si>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</si>
  <si>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</si>
  <si>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</si>
  <si>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</si>
  <si>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</si>
  <si>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</si>
  <si>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</si>
  <si>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</si>
  <si>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</si>
  <si>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</si>
  <si>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</si>
  <si>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</si>
  <si>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</si>
  <si>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</si>
  <si>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</si>
  <si>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</si>
  <si>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</si>
  <si>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</si>
  <si>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</si>
  <si>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</si>
  <si>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</si>
  <si>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</si>
  <si>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</si>
  <si>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</si>
  <si>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</si>
  <si>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</si>
  <si>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</si>
  <si>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</si>
  <si>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</si>
  <si>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</si>
  <si>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</si>
  <si>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</si>
  <si>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</si>
  <si>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</si>
  <si>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</si>
  <si>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</si>
  <si>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</si>
  <si>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</si>
  <si>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</si>
  <si>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</si>
  <si>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</si>
  <si>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</si>
  <si>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</si>
  <si>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</si>
  <si>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</si>
  <si>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</si>
  <si>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</si>
  <si>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</si>
  <si>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</si>
  <si>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</si>
  <si>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</si>
  <si>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</si>
  <si>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</si>
  <si>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</si>
  <si>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</si>
  <si>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</si>
  <si>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</si>
  <si>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</si>
  <si>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</si>
  <si>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</si>
  <si>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</si>
  <si>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</si>
  <si>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</si>
  <si>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</si>
  <si>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</si>
  <si>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</si>
  <si>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</si>
  <si>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</si>
  <si>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</si>
  <si>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</si>
  <si>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</si>
  <si>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</si>
  <si>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</si>
  <si>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</si>
  <si>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</si>
  <si>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</si>
  <si>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</si>
  <si>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</si>
  <si>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</si>
  <si>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</si>
  <si>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</si>
  <si>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</si>
  <si>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</si>
  <si>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</si>
  <si>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</si>
  <si>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</si>
  <si>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</si>
  <si>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</si>
  <si>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</si>
  <si>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</si>
  <si>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</si>
  <si>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</si>
  <si>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</si>
  <si>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</si>
  <si>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</si>
  <si>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</si>
  <si>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</si>
  <si>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</si>
  <si>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</si>
  <si>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</si>
  <si>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</si>
  <si>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</si>
  <si>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</si>
  <si>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</si>
  <si>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</si>
  <si>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</si>
  <si>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</si>
  <si>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</si>
  <si>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</si>
  <si>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</si>
  <si>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</si>
  <si>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</si>
  <si>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</si>
  <si>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</si>
  <si>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</si>
  <si>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</si>
  <si>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</si>
  <si>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</si>
  <si>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</si>
  <si>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</si>
  <si>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</si>
  <si>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</si>
  <si>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</si>
  <si>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</si>
  <si>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</si>
  <si>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</si>
  <si>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</si>
  <si>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</si>
  <si>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</si>
  <si>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</si>
  <si>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</si>
  <si>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</si>
  <si>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</si>
  <si>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</si>
  <si>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</si>
  <si>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</si>
  <si>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</si>
  <si>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</si>
  <si>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</si>
  <si>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</si>
  <si>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</si>
  <si>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</si>
  <si>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</si>
  <si>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</si>
  <si>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</si>
  <si>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</si>
  <si>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</si>
  <si>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</si>
  <si>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</si>
  <si>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</si>
  <si>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</si>
  <si>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</si>
  <si>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</si>
  <si>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</si>
  <si>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</si>
  <si>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</si>
  <si>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</si>
  <si>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</si>
  <si>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</si>
  <si>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</si>
  <si>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</si>
  <si>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</si>
  <si>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</si>
  <si>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</si>
  <si>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</si>
  <si>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</si>
  <si>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</si>
  <si>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</si>
  <si>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</si>
  <si>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</si>
  <si>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</si>
  <si>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</si>
  <si>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</si>
  <si>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</si>
  <si>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</si>
  <si>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</si>
  <si>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</si>
  <si>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</si>
  <si>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</si>
  <si>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</si>
  <si>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</si>
  <si>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</si>
  <si>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</si>
  <si>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</si>
  <si>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</si>
  <si>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</si>
  <si>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</si>
  <si>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</si>
  <si>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</si>
  <si>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</si>
  <si>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</si>
  <si>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</si>
  <si>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</si>
  <si>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</si>
  <si>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</si>
  <si>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</si>
  <si>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</si>
  <si>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</si>
  <si>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</si>
  <si>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</si>
  <si>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</si>
  <si>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</si>
  <si>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</si>
  <si>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</si>
  <si>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</si>
  <si>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</si>
  <si>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</si>
  <si>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</si>
  <si>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</si>
  <si>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</si>
  <si>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</si>
  <si>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</si>
  <si>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</si>
  <si>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</si>
  <si>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</si>
  <si>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</si>
  <si>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</si>
  <si>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</si>
  <si>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</si>
  <si>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</si>
  <si>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</si>
  <si>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</si>
  <si>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</si>
  <si>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</si>
  <si>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</si>
  <si>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</si>
  <si>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</si>
  <si>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</si>
  <si>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</si>
  <si>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</si>
  <si>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</si>
  <si>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</si>
  <si>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</si>
  <si>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</si>
  <si>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</si>
  <si>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</si>
  <si>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</si>
  <si>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</si>
  <si>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</si>
  <si>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</si>
  <si>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</si>
  <si>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</si>
  <si>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</si>
  <si>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</si>
  <si>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</si>
  <si>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</si>
  <si>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</si>
  <si>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</si>
  <si>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</si>
  <si>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</si>
  <si>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</si>
  <si>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</si>
  <si>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</si>
  <si>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</si>
  <si>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</si>
  <si>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</si>
  <si>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</si>
  <si>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</si>
  <si>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</si>
  <si>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</si>
  <si>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</si>
  <si>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</si>
  <si>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</si>
  <si>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</si>
  <si>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</si>
  <si>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</si>
  <si>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</si>
  <si>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</si>
  <si>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</si>
  <si>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</si>
  <si>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</si>
  <si>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</si>
  <si>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</si>
  <si>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</si>
  <si>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</si>
  <si>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</si>
  <si>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</si>
  <si>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</si>
  <si>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</si>
  <si>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</si>
  <si>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</si>
  <si>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</si>
  <si>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</si>
  <si>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</si>
  <si>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</si>
  <si>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</si>
  <si>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</si>
  <si>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</si>
  <si>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</si>
  <si>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</si>
  <si>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</si>
  <si>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</si>
  <si>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</si>
  <si>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</si>
  <si>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</si>
  <si>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</si>
  <si>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</si>
  <si>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</si>
  <si>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</si>
  <si>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</si>
  <si>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</si>
  <si>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</si>
  <si>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</si>
  <si>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</si>
  <si>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</si>
  <si>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</si>
  <si>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</si>
  <si>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</si>
  <si>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</si>
  <si>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</si>
  <si>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</si>
  <si>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</si>
  <si>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</si>
  <si>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</si>
  <si>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</si>
  <si>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</si>
  <si>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</si>
  <si>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</si>
  <si>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</si>
  <si>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</si>
  <si>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</si>
  <si>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</si>
  <si>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</si>
  <si>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</si>
  <si>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</si>
  <si>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</si>
  <si>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</si>
  <si>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</si>
  <si>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</si>
  <si>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</si>
  <si>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</si>
  <si>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</si>
  <si>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</si>
  <si>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</si>
  <si>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</si>
  <si>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</si>
  <si>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</si>
  <si>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</si>
  <si>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</si>
  <si>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</si>
  <si>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</si>
  <si>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</si>
  <si>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</si>
  <si>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</si>
  <si>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</si>
  <si>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</si>
  <si>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</si>
  <si>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</si>
  <si>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</si>
  <si>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</si>
  <si>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</si>
  <si>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</si>
  <si>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</si>
  <si>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</si>
  <si>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</si>
  <si>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</si>
  <si>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</si>
  <si>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</si>
  <si>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</si>
  <si>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</si>
  <si>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</si>
  <si>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</si>
  <si>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</si>
  <si>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</si>
  <si>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</si>
  <si>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</si>
  <si>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</si>
  <si>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</si>
  <si>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</si>
  <si>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</si>
  <si>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</si>
  <si>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</si>
  <si>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</si>
  <si>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</si>
  <si>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</si>
  <si>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</si>
  <si>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</si>
  <si>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</si>
  <si>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</si>
  <si>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</si>
  <si>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</si>
  <si>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</si>
  <si>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</si>
  <si>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</si>
  <si>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</si>
  <si>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</si>
  <si>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</si>
  <si>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</si>
  <si>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</si>
  <si>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</si>
  <si>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</si>
  <si>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</si>
  <si>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</si>
  <si>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</si>
  <si>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</si>
  <si>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</si>
  <si>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</si>
  <si>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</si>
  <si>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</si>
  <si>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</si>
  <si>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</si>
  <si>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</si>
  <si>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</si>
  <si>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</si>
  <si>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</si>
  <si>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</si>
  <si>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</si>
  <si>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</si>
  <si>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</si>
  <si>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</si>
  <si>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</si>
  <si>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</si>
  <si>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</si>
  <si>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</si>
  <si>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</si>
  <si>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</si>
  <si>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</si>
  <si>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</si>
  <si>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</si>
  <si>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</si>
  <si>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</si>
  <si>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</si>
  <si>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</si>
  <si>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</si>
  <si>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</si>
  <si>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</si>
  <si>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</si>
  <si>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</si>
  <si>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</si>
  <si>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</si>
  <si>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</si>
  <si>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</si>
  <si>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</si>
  <si>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</si>
  <si>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</si>
  <si>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</si>
  <si>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</si>
  <si>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</si>
  <si>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</si>
  <si>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</si>
  <si>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</si>
  <si>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</si>
  <si>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</si>
  <si>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</si>
  <si>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</si>
  <si>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</si>
  <si>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</si>
  <si>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</si>
  <si>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</si>
  <si>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</si>
  <si>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</si>
  <si>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</si>
  <si>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</si>
  <si>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</si>
  <si>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</si>
  <si>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</si>
  <si>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</si>
  <si>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</si>
  <si>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</si>
  <si>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</si>
  <si>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</si>
  <si>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</si>
  <si>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</si>
  <si>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</si>
  <si>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</si>
  <si>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</si>
  <si>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</si>
  <si>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</si>
  <si>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</si>
  <si>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</si>
  <si>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</si>
  <si>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</si>
  <si>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</si>
  <si>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</si>
  <si>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</si>
  <si>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</si>
  <si>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</si>
  <si>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</si>
  <si>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</si>
  <si>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</si>
  <si>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</si>
  <si>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</si>
  <si>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</si>
  <si>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</si>
  <si>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</si>
  <si>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</si>
  <si>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</si>
  <si>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</si>
  <si>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</si>
  <si>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</si>
  <si>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</si>
  <si>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</si>
  <si>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</si>
  <si>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</si>
  <si>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</si>
  <si>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</si>
  <si>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</si>
  <si>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</si>
  <si>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</si>
  <si>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</si>
  <si>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</si>
  <si>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</si>
  <si>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</si>
  <si>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</si>
  <si>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</si>
  <si>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</si>
  <si>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</si>
  <si>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</si>
  <si>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</si>
  <si>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</si>
  <si>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</si>
  <si>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</si>
  <si>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</si>
  <si>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</si>
  <si>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</si>
  <si>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</si>
  <si>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</si>
  <si>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</si>
  <si>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</si>
  <si>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</si>
  <si>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</si>
  <si>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</si>
  <si>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</si>
  <si>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</si>
  <si>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</si>
  <si>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</si>
  <si>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</si>
  <si>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</si>
  <si>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</si>
  <si>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</si>
  <si>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</si>
  <si>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</si>
  <si>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</si>
  <si>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</si>
  <si>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</si>
  <si>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</si>
  <si>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</si>
  <si>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</si>
  <si>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</si>
  <si>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</si>
  <si>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</si>
  <si>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</si>
  <si>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</si>
  <si>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</si>
  <si>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</si>
  <si>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</si>
  <si>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</si>
  <si>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</si>
  <si>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</si>
  <si>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</si>
  <si>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</si>
  <si>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</si>
  <si>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</si>
  <si>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</si>
  <si>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</si>
  <si>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</si>
  <si>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</si>
  <si>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</si>
  <si>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</si>
  <si>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</si>
  <si>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</si>
  <si>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</si>
  <si>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</si>
  <si>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</si>
  <si>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</si>
  <si>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</si>
  <si>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</si>
  <si>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</si>
  <si>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</si>
  <si>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</si>
  <si>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</si>
  <si>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</si>
  <si>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</si>
  <si>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</si>
  <si>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</si>
  <si>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</si>
  <si>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</si>
  <si>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</si>
  <si>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</si>
  <si>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</si>
  <si>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</si>
  <si>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</si>
  <si>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</si>
  <si>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</si>
  <si>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</si>
  <si>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</si>
  <si>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</si>
  <si>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</si>
  <si>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</si>
  <si>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</si>
  <si>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</si>
  <si>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</si>
  <si>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</si>
  <si>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</si>
  <si>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</si>
  <si>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</si>
  <si>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</si>
  <si>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</si>
  <si>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</si>
  <si>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</si>
  <si>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</si>
  <si>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</si>
  <si>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</si>
  <si>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</si>
  <si>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</si>
  <si>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</si>
  <si>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</si>
  <si>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</si>
  <si>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</si>
  <si>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</si>
  <si>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</si>
  <si>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</si>
  <si>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</si>
  <si>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</si>
  <si>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</si>
  <si>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</si>
  <si>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</si>
  <si>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</si>
  <si>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</si>
  <si>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</si>
  <si>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</si>
  <si>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</si>
  <si>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</si>
  <si>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</si>
  <si>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</si>
  <si>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</si>
  <si>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</si>
  <si>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</si>
  <si>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</si>
  <si>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</si>
  <si>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</si>
  <si>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</si>
  <si>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</si>
  <si>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</si>
  <si>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</si>
  <si>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</si>
  <si>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</si>
  <si>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</si>
  <si>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</si>
  <si>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</si>
  <si>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</si>
  <si>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</si>
  <si>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</si>
  <si>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</si>
  <si>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</si>
  <si>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</si>
  <si>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</si>
  <si>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</si>
  <si>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</si>
  <si>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</si>
  <si>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</si>
  <si>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</si>
  <si>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</si>
  <si>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</si>
  <si>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</si>
  <si>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</si>
  <si>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</si>
  <si>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</si>
  <si>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</si>
  <si>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</si>
  <si>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</si>
  <si>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</si>
  <si>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</si>
  <si>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</si>
  <si>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</si>
  <si>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</si>
  <si>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</si>
  <si>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</si>
  <si>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</si>
  <si>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</si>
  <si>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</si>
  <si>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</si>
  <si>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</si>
  <si>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</si>
  <si>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</si>
  <si>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</si>
  <si>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</si>
  <si>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</si>
  <si>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</si>
  <si>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</si>
  <si>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</si>
  <si>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</si>
  <si>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</si>
  <si>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</si>
  <si>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</si>
  <si>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</si>
  <si>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</si>
  <si>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</si>
  <si>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</si>
  <si>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</si>
  <si>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</si>
  <si>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</si>
  <si>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</si>
  <si>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</si>
  <si>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</si>
  <si>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</si>
  <si>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</si>
  <si>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</si>
  <si>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</si>
  <si>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</si>
  <si>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</si>
  <si>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</si>
  <si>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</si>
  <si>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</si>
  <si>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</si>
  <si>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</si>
  <si>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</si>
  <si>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</si>
  <si>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</si>
  <si>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</si>
  <si>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</si>
  <si>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</si>
  <si>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</si>
  <si>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</si>
  <si>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</si>
  <si>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</si>
  <si>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</si>
  <si>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</si>
  <si>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</si>
  <si>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</si>
  <si>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</si>
  <si>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</si>
  <si>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</si>
  <si>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</si>
  <si>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</si>
  <si>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</si>
  <si>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</si>
  <si>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</si>
  <si>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</si>
  <si>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</si>
  <si>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</si>
  <si>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</si>
  <si>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</si>
  <si>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</si>
  <si>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</si>
  <si>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</si>
  <si>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</si>
  <si>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</si>
  <si>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</si>
  <si>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</si>
  <si>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</si>
  <si>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</si>
  <si>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</si>
  <si>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</si>
  <si>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</si>
  <si>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</si>
  <si>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</si>
  <si>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</si>
  <si>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</si>
  <si>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</si>
  <si>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</si>
  <si>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</si>
  <si>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</si>
  <si>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</si>
  <si>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</si>
  <si>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</si>
  <si>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</si>
  <si>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</si>
  <si>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</si>
  <si>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</si>
  <si>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</si>
  <si>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</si>
  <si>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</si>
  <si>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</si>
  <si>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</si>
  <si>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</si>
  <si>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</si>
  <si>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</si>
  <si>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</si>
  <si>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</si>
  <si>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</si>
  <si>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</si>
  <si>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</si>
  <si>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</si>
  <si>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</si>
  <si>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</si>
  <si>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</si>
  <si>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</si>
  <si>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</si>
  <si>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</si>
  <si>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</si>
  <si>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</si>
  <si>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</si>
  <si>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</si>
  <si>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</si>
  <si>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</si>
  <si>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</si>
  <si>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</si>
  <si>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</si>
  <si>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</si>
  <si>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</si>
  <si>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</si>
  <si>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</si>
  <si>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</si>
  <si>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</si>
  <si>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</si>
  <si>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</si>
  <si>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</si>
  <si>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</si>
  <si>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</si>
  <si>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</si>
  <si>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</si>
  <si>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</si>
  <si>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</si>
  <si>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</si>
  <si>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</si>
  <si>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</si>
  <si>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</si>
  <si>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</si>
  <si>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</si>
  <si>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</si>
  <si>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</si>
  <si>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</si>
  <si>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</si>
  <si>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</si>
  <si>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</si>
  <si>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</si>
  <si>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</si>
  <si>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</si>
  <si>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</si>
  <si>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</si>
  <si>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</si>
  <si>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</si>
  <si>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</si>
  <si>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</si>
  <si>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</si>
  <si>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</si>
  <si>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</si>
  <si>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</si>
  <si>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</si>
  <si>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</si>
  <si>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</si>
  <si>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</si>
  <si>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</si>
  <si>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</si>
  <si>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</si>
  <si>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</si>
  <si>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</si>
  <si>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</si>
  <si>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</si>
  <si>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</si>
  <si>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</si>
  <si>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</si>
  <si>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</si>
  <si>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</si>
  <si>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</si>
  <si>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</si>
  <si>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</si>
  <si>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</si>
  <si>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</si>
  <si>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</si>
  <si>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</si>
  <si>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</si>
  <si>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</si>
  <si>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</si>
  <si>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</si>
  <si>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</si>
  <si>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</si>
  <si>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</si>
  <si>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</si>
  <si>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</si>
  <si>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</si>
  <si>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</si>
  <si>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</si>
  <si>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</si>
  <si>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</si>
  <si>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</si>
  <si>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</si>
  <si>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</si>
  <si>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</si>
  <si>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</si>
  <si>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</si>
  <si>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</si>
  <si>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</si>
  <si>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</si>
  <si>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</si>
  <si>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</si>
  <si>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</si>
  <si>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</si>
  <si>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</si>
  <si>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</si>
  <si>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</si>
  <si>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</si>
  <si>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</si>
  <si>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</si>
  <si>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</si>
  <si>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</si>
  <si>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</si>
  <si>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</si>
  <si>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</si>
  <si>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</si>
  <si>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</si>
  <si>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</si>
  <si>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</si>
  <si>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</si>
  <si>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</si>
  <si>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</si>
  <si>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</si>
  <si>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</si>
  <si>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</si>
  <si>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</si>
  <si>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</si>
  <si>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</si>
  <si>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</si>
  <si>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</si>
  <si>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</si>
  <si>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</si>
  <si>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</si>
  <si>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</si>
  <si>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</si>
  <si>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</si>
  <si>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</si>
  <si>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</si>
  <si>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</si>
  <si>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</si>
  <si>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</si>
  <si>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</si>
  <si>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</si>
  <si>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</si>
  <si>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</si>
  <si>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</si>
  <si>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</si>
  <si>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</si>
  <si>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</si>
  <si>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</si>
  <si>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</si>
  <si>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</si>
  <si>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</si>
  <si>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</si>
  <si>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</si>
  <si>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</si>
  <si>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</si>
  <si>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</si>
  <si>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</si>
  <si>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</si>
  <si>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</si>
  <si>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</si>
  <si>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</si>
  <si>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</si>
  <si>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</si>
  <si>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</si>
  <si>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</si>
  <si>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</si>
  <si>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</si>
  <si>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</si>
  <si>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</si>
  <si>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</si>
  <si>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</si>
  <si>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</si>
  <si>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</si>
  <si>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</si>
  <si>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</si>
  <si>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</si>
  <si>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</si>
  <si>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</si>
  <si>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</si>
  <si>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</si>
  <si>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</si>
  <si>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</si>
  <si>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</si>
  <si>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</si>
  <si>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</si>
  <si>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</si>
  <si>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</si>
  <si>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</si>
  <si>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</si>
  <si>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</si>
  <si>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</si>
  <si>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</si>
  <si>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</si>
  <si>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</si>
  <si>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</si>
  <si>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</si>
  <si>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</si>
  <si>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</si>
  <si>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</si>
  <si>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</si>
  <si>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</si>
  <si>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</si>
  <si>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</si>
  <si>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</si>
  <si>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</si>
  <si>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</si>
  <si>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</si>
  <si>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</si>
  <si>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</si>
  <si>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</si>
  <si>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</si>
  <si>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</si>
  <si>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</si>
  <si>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</si>
  <si>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</si>
  <si>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</si>
  <si>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</si>
  <si>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</si>
  <si>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</si>
  <si>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</si>
  <si>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</si>
  <si>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</si>
  <si>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</si>
  <si>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</si>
  <si>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</si>
  <si>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</si>
  <si>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</si>
  <si>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</si>
  <si>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</si>
  <si>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</si>
  <si>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</si>
  <si>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</si>
  <si>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</si>
  <si>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</si>
  <si>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</si>
  <si>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</si>
  <si>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</si>
  <si>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</si>
  <si>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</si>
  <si>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</si>
  <si>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</si>
  <si>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</si>
  <si>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</si>
  <si>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</si>
  <si>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</si>
  <si>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</si>
  <si>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</si>
  <si>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</si>
  <si>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</si>
  <si>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</si>
  <si>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</si>
  <si>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</si>
  <si>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</si>
  <si>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</si>
  <si>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</si>
  <si>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</si>
  <si>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</si>
  <si>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</si>
  <si>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</si>
  <si>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</si>
  <si>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</si>
  <si>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</si>
  <si>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</si>
  <si>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</si>
  <si>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</si>
  <si>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</si>
  <si>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</si>
  <si>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</si>
  <si>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</si>
  <si>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</si>
  <si>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</si>
  <si>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</si>
  <si>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</si>
  <si>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</si>
  <si>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</si>
  <si>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</si>
  <si>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</si>
  <si>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</si>
  <si>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</si>
  <si>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</si>
  <si>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</si>
  <si>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</si>
  <si>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</si>
  <si>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</si>
  <si>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</si>
  <si>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</si>
  <si>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</si>
  <si>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</si>
  <si>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</si>
  <si>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</si>
  <si>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</si>
  <si>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</si>
  <si>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</si>
  <si>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</si>
  <si>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</si>
  <si>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</si>
  <si>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</si>
  <si>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</si>
  <si>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</si>
  <si>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</si>
  <si>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</si>
  <si>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</si>
  <si>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</si>
  <si>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</si>
  <si>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</si>
  <si>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</si>
  <si>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</si>
  <si>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</si>
  <si>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</si>
  <si>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</si>
  <si>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</si>
  <si>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</si>
  <si>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</si>
  <si>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</si>
  <si>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</si>
  <si>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</si>
  <si>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</si>
  <si>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</si>
  <si>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</si>
  <si>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</si>
  <si>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</si>
  <si>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</si>
  <si>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</si>
  <si>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</si>
  <si>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</si>
  <si>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</si>
  <si>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</si>
  <si>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</si>
  <si>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</si>
  <si>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</si>
  <si>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</si>
  <si>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</si>
  <si>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</si>
  <si>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</si>
  <si>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</si>
  <si>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</si>
  <si>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</si>
  <si>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</si>
  <si>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</si>
  <si>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</si>
  <si>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</si>
  <si>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</si>
  <si>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</si>
  <si>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</si>
  <si>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</si>
  <si>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</si>
  <si>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</si>
  <si>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</si>
  <si>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</si>
  <si>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</si>
  <si>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</si>
  <si>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</si>
  <si>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</si>
  <si>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</si>
  <si>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</si>
  <si>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</si>
  <si>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</si>
  <si>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</si>
  <si>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</si>
  <si>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</si>
  <si>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</si>
  <si>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</si>
  <si>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</si>
  <si>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</si>
  <si>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</si>
  <si>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</si>
  <si>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</si>
  <si>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</si>
  <si>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</si>
  <si>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</si>
  <si>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</si>
  <si>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</si>
  <si>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</si>
  <si>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</si>
  <si>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</si>
  <si>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</si>
  <si>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</si>
  <si>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</si>
  <si>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</si>
  <si>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</si>
  <si>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</si>
  <si>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</si>
  <si>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</si>
  <si>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</si>
  <si>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</si>
  <si>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</si>
  <si>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</si>
  <si>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</si>
  <si>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</si>
  <si>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</si>
  <si>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</si>
  <si>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</si>
  <si>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</si>
  <si>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</si>
  <si>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</si>
  <si>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</si>
  <si>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</si>
  <si>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</si>
  <si>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</si>
  <si>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</si>
  <si>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</si>
  <si>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</si>
  <si>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</si>
  <si>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</si>
  <si>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</si>
  <si>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</si>
  <si>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</si>
  <si>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</si>
  <si>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</si>
  <si>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</si>
  <si>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</si>
  <si>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</si>
  <si>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</si>
  <si>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</si>
  <si>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</si>
  <si>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</si>
  <si>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</si>
  <si>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</si>
  <si>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</si>
  <si>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</si>
  <si>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</si>
  <si>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</si>
  <si>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</si>
  <si>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</si>
  <si>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</si>
  <si>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</si>
  <si>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</si>
  <si>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</si>
  <si>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</si>
  <si>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</si>
  <si>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</si>
  <si>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</si>
  <si>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</si>
  <si>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</si>
  <si>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</si>
  <si>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</si>
  <si>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</si>
  <si>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</si>
  <si>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</si>
  <si>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</si>
  <si>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</si>
  <si>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</si>
  <si>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</si>
  <si>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</si>
  <si>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</si>
  <si>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</si>
  <si>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</si>
  <si>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</si>
  <si>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</si>
  <si>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</si>
  <si>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</si>
  <si>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</si>
  <si>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</si>
  <si>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</si>
  <si>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</si>
  <si>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</si>
  <si>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</si>
  <si>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</si>
  <si>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</si>
  <si>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</si>
  <si>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</si>
  <si>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</si>
  <si>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</si>
  <si>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</si>
  <si>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</si>
  <si>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</si>
  <si>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</si>
  <si>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</si>
  <si>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</si>
  <si>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</si>
  <si>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</si>
  <si>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</si>
  <si>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</si>
  <si>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</si>
  <si>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</si>
  <si>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</si>
  <si>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</si>
  <si>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</si>
  <si>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</si>
  <si>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</si>
  <si>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</si>
  <si>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</si>
  <si>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</si>
  <si>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</si>
  <si>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</si>
  <si>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</si>
  <si>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</si>
  <si>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</si>
  <si>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</si>
  <si>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</si>
  <si>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</si>
  <si>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</si>
  <si>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</si>
  <si>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</si>
  <si>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</si>
  <si>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</si>
  <si>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</si>
  <si>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</si>
  <si>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</si>
  <si>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</si>
  <si>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</si>
  <si>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</si>
  <si>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</si>
  <si>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</si>
  <si>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</si>
  <si>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</si>
  <si>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</si>
  <si>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</si>
  <si>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</si>
  <si>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</si>
  <si>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</si>
  <si>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</si>
  <si>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</si>
  <si>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</si>
  <si>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</si>
  <si>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</si>
  <si>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</si>
  <si>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</si>
  <si>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</si>
  <si>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</si>
  <si>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</si>
  <si>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</si>
  <si>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</si>
  <si>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</si>
  <si>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</si>
  <si>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</si>
  <si>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</si>
  <si>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</si>
  <si>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</si>
  <si>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</si>
  <si>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</si>
  <si>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</si>
  <si>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</si>
  <si>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</si>
  <si>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</si>
  <si>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</si>
  <si>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</si>
  <si>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</si>
  <si>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</si>
  <si>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</si>
  <si>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</si>
  <si>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</si>
  <si>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</si>
  <si>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</si>
  <si>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</si>
  <si>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</si>
  <si>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</si>
  <si>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</si>
  <si>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</si>
  <si>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</si>
  <si>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</si>
  <si>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</si>
  <si>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</si>
  <si>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</si>
  <si>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</si>
  <si>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</si>
  <si>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</si>
  <si>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</si>
  <si>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</si>
  <si>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</si>
  <si>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</si>
  <si>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</si>
  <si>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</si>
  <si>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</si>
  <si>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</si>
  <si>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</si>
  <si>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</si>
  <si>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</si>
  <si>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</si>
  <si>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</si>
  <si>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</si>
  <si>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</si>
  <si>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</si>
  <si>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</si>
  <si>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</si>
  <si>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</si>
  <si>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</si>
  <si>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</si>
  <si>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</si>
  <si>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</si>
  <si>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</si>
  <si>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</si>
  <si>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</si>
  <si>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</si>
  <si>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</si>
  <si>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</si>
  <si>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</si>
  <si>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</si>
  <si>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</si>
  <si>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</si>
  <si>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</si>
  <si>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</si>
  <si>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</si>
  <si>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</si>
  <si>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</si>
  <si>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</si>
  <si>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</si>
  <si>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</si>
  <si>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</si>
  <si>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</si>
  <si>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</si>
  <si>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</si>
  <si>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</si>
  <si>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</si>
  <si>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</si>
  <si>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</si>
  <si>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</si>
  <si>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</si>
  <si>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</si>
  <si>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</si>
  <si>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</si>
  <si>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</si>
  <si>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</si>
  <si>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</si>
  <si>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</si>
  <si>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</si>
  <si>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</si>
  <si>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</si>
  <si>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</si>
  <si>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</si>
  <si>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</si>
  <si>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</si>
  <si>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</si>
  <si>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</si>
  <si>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</si>
  <si>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</si>
  <si>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</si>
  <si>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</si>
  <si>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</si>
  <si>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</si>
  <si>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</si>
  <si>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</si>
  <si>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</si>
  <si>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</si>
  <si>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</si>
  <si>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</si>
  <si>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</si>
  <si>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</si>
  <si>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</si>
  <si>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</si>
  <si>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</si>
  <si>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</si>
  <si>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</si>
  <si>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</si>
  <si>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</si>
  <si>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</si>
  <si>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</si>
  <si>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</si>
  <si>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</si>
  <si>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</si>
  <si>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</si>
  <si>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</si>
  <si>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</si>
  <si>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</si>
  <si>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</si>
  <si>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</si>
  <si>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</si>
  <si>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</si>
  <si>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</si>
  <si>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</si>
  <si>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</si>
  <si>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</si>
  <si>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</si>
  <si>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</si>
  <si>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</si>
  <si>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</si>
  <si>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</si>
  <si>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</si>
  <si>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</si>
  <si>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</si>
  <si>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</si>
  <si>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</si>
  <si>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</si>
  <si>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</si>
  <si>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</si>
  <si>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</si>
  <si>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</si>
  <si>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</si>
  <si>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</si>
  <si>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</si>
  <si>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</si>
  <si>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</si>
  <si>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</si>
  <si>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</si>
  <si>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</si>
  <si>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</si>
  <si>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</si>
  <si>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</si>
  <si>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</si>
  <si>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</si>
  <si>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</si>
  <si>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</si>
  <si>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</si>
  <si>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</si>
  <si>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</si>
  <si>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</si>
  <si>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</si>
  <si>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</si>
  <si>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</si>
  <si>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</si>
  <si>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</si>
  <si>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</si>
  <si>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</si>
  <si>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</si>
  <si>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</si>
  <si>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</si>
  <si>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</si>
  <si>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</si>
  <si>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</si>
  <si>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</si>
  <si>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</si>
  <si>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</si>
  <si>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</si>
  <si>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</si>
  <si>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</si>
  <si>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</si>
  <si>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</si>
  <si>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</si>
  <si>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</si>
  <si>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</si>
  <si>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</si>
  <si>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</si>
  <si>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</si>
  <si>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</si>
  <si>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</si>
  <si>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</si>
  <si>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</si>
  <si>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</si>
  <si>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</si>
  <si>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</si>
  <si>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</si>
  <si>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</si>
  <si>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</si>
  <si>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</si>
  <si>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</si>
  <si>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</si>
  <si>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</si>
  <si>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</si>
  <si>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</si>
  <si>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</si>
  <si>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</si>
  <si>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</si>
  <si>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</si>
  <si>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</si>
  <si>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</si>
  <si>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</si>
  <si>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</si>
  <si>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</si>
  <si>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</si>
  <si>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</si>
  <si>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</si>
  <si>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</si>
  <si>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</si>
  <si>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</si>
  <si>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</si>
  <si>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</si>
  <si>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</si>
  <si>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</si>
  <si>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</si>
  <si>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</si>
  <si>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</si>
  <si>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</si>
  <si>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</si>
  <si>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</si>
  <si>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</si>
  <si>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</si>
  <si>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</si>
  <si>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</si>
  <si>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</si>
  <si>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</si>
  <si>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</si>
  <si>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</si>
  <si>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</si>
  <si>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</si>
  <si>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</si>
  <si>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</si>
  <si>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</si>
  <si>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</si>
  <si>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</si>
  <si>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</si>
  <si>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</si>
  <si>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</si>
  <si>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</si>
  <si>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</si>
  <si>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</si>
  <si>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</si>
  <si>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</si>
  <si>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</si>
  <si>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</si>
  <si>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</si>
  <si>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</si>
  <si>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</si>
  <si>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</si>
  <si>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</si>
  <si>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</si>
  <si>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</si>
  <si>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</si>
  <si>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</si>
  <si>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</si>
  <si>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</si>
  <si>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</si>
  <si>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</si>
  <si>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</si>
  <si>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</si>
  <si>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</si>
  <si>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</si>
  <si>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</si>
  <si>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</si>
  <si>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</si>
  <si>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</si>
  <si>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</si>
  <si>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</si>
  <si>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</si>
  <si>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</si>
  <si>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</si>
  <si>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</si>
  <si>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</si>
  <si>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</si>
  <si>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</si>
  <si>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</si>
  <si>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</si>
  <si>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</si>
  <si>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</si>
  <si>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</si>
  <si>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</si>
  <si>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</si>
  <si>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</si>
  <si>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</si>
  <si>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</si>
  <si>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</si>
  <si>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</si>
  <si>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</si>
  <si>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</si>
  <si>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</si>
  <si>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</si>
  <si>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</si>
  <si>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</si>
  <si>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</si>
  <si>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</si>
  <si>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</si>
  <si>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</si>
  <si>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</si>
  <si>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</si>
  <si>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</si>
  <si>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</si>
  <si>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</si>
  <si>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</si>
  <si>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</si>
  <si>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</si>
  <si>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</si>
  <si>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</si>
  <si>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</si>
  <si>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</si>
  <si>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</si>
  <si>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</si>
  <si>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</si>
  <si>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</si>
  <si>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</si>
  <si>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</si>
  <si>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</si>
  <si>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</si>
  <si>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</si>
  <si>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</si>
  <si>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</si>
  <si>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</si>
  <si>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</si>
  <si>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</si>
  <si>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</si>
  <si>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</si>
  <si>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</si>
  <si>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</si>
  <si>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</si>
  <si>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</si>
  <si>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</si>
  <si>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</si>
  <si>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</si>
  <si>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</si>
  <si>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</si>
  <si>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</si>
  <si>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</si>
  <si>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</si>
  <si>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</si>
  <si>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</si>
  <si>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</si>
  <si>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</si>
  <si>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</si>
  <si>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</si>
  <si>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</si>
  <si>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</si>
  <si>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</si>
  <si>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</si>
  <si>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</si>
  <si>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</si>
  <si>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</si>
  <si>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</si>
  <si>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</si>
  <si>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</si>
  <si>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</si>
  <si>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</si>
  <si>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</si>
  <si>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</si>
  <si>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</si>
  <si>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</si>
  <si>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</si>
  <si>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</si>
  <si>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</si>
  <si>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</si>
  <si>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</si>
  <si>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</si>
  <si>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</si>
  <si>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</si>
  <si>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</si>
  <si>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</si>
  <si>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</si>
  <si>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</si>
  <si>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</si>
  <si>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</si>
  <si>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</si>
  <si>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</si>
  <si>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</si>
  <si>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</si>
  <si>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</si>
  <si>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</si>
  <si>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</si>
  <si>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</si>
  <si>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</si>
  <si>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</si>
  <si>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</si>
  <si>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</si>
  <si>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</si>
  <si>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</si>
  <si>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</si>
  <si>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</si>
  <si>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</si>
  <si>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</si>
  <si>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</si>
  <si>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</si>
  <si>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</si>
  <si>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</si>
  <si>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</si>
  <si>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</si>
  <si>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</si>
  <si>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</si>
  <si>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</si>
  <si>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</si>
  <si>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</si>
  <si>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</si>
  <si>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</si>
  <si>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</si>
  <si>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</si>
  <si>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</si>
  <si>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</si>
  <si>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</si>
  <si>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</si>
  <si>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</si>
  <si>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</si>
  <si>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</si>
  <si>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</si>
  <si>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</si>
  <si>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</si>
  <si>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</si>
  <si>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</si>
  <si>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</si>
  <si>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</si>
  <si>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</si>
  <si>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</si>
  <si>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</si>
  <si>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</si>
  <si>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</si>
  <si>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</si>
  <si>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</si>
  <si>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</si>
  <si>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</si>
  <si>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</si>
  <si>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</si>
  <si>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</si>
  <si>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</si>
  <si>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</si>
  <si>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</si>
  <si>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</si>
  <si>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</si>
  <si>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</si>
  <si>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</si>
  <si>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</si>
  <si>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</si>
  <si>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</si>
  <si>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</si>
  <si>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</si>
  <si>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</si>
  <si>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</si>
  <si>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</si>
  <si>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</si>
  <si>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</si>
  <si>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</si>
  <si>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</si>
  <si>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</si>
  <si>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</si>
  <si>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</si>
  <si>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</si>
  <si>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</si>
  <si>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</si>
  <si>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</si>
  <si>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</si>
  <si>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</si>
  <si>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</si>
  <si>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</si>
  <si>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</si>
  <si>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</si>
  <si>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</si>
  <si>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</si>
  <si>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</si>
  <si>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</si>
  <si>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</si>
  <si>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</si>
  <si>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</si>
  <si>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</si>
  <si>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</si>
  <si>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</si>
  <si>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</si>
  <si>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</si>
  <si>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</si>
  <si>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</si>
  <si>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</si>
  <si>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</si>
  <si>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</si>
  <si>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</si>
  <si>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</si>
  <si>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</si>
  <si>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</si>
  <si>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</si>
  <si>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</si>
  <si>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</si>
  <si>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</si>
  <si>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</si>
  <si>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</si>
  <si>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</si>
  <si>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</si>
  <si>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</si>
  <si>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</si>
  <si>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</si>
  <si>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</si>
  <si>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</si>
  <si>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</si>
  <si>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</si>
  <si>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</si>
  <si>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</si>
  <si>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</si>
  <si>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</si>
  <si>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</si>
  <si>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</si>
  <si>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</si>
  <si>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</si>
  <si>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</si>
  <si>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</si>
  <si>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</si>
  <si>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</si>
  <si>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</si>
  <si>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</si>
  <si>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</si>
  <si>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</si>
  <si>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</si>
  <si>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</si>
  <si>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</si>
  <si>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</si>
  <si>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</si>
  <si>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</si>
  <si>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</si>
  <si>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</si>
  <si>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</si>
  <si>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</si>
  <si>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</si>
  <si>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</si>
  <si>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</si>
  <si>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</si>
  <si>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</si>
  <si>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</si>
  <si>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</si>
  <si>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</si>
  <si>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</si>
  <si>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</si>
  <si>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</si>
  <si>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</si>
  <si>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</si>
  <si>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</si>
  <si>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</si>
  <si>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</si>
  <si>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</si>
  <si>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</si>
  <si>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</si>
  <si>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</si>
  <si>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</si>
  <si>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</si>
  <si>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</si>
  <si>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</si>
  <si>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</si>
  <si>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</si>
  <si>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</si>
  <si>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</si>
  <si>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</si>
  <si>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</si>
  <si>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</si>
  <si>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</si>
  <si>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</si>
  <si>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</si>
  <si>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</si>
  <si>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</si>
  <si>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</si>
  <si>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</si>
  <si>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</si>
  <si>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</si>
  <si>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</si>
  <si>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</si>
  <si>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</si>
  <si>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</si>
  <si>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</si>
  <si>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</si>
  <si>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</si>
  <si>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</si>
  <si>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</si>
  <si>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</si>
  <si>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</si>
  <si>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</si>
  <si>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</si>
  <si>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</si>
  <si>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</si>
  <si>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</si>
  <si>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</si>
  <si>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</si>
  <si>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</si>
  <si>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</si>
  <si>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</si>
  <si>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</si>
  <si>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</si>
  <si>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</si>
  <si>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</si>
  <si>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</si>
  <si>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</si>
  <si>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</si>
  <si>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</si>
  <si>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</si>
  <si>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</si>
  <si>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</si>
  <si>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</si>
  <si>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</si>
  <si>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</si>
  <si>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</si>
  <si>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</si>
  <si>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</si>
  <si>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</si>
  <si>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</si>
  <si>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</si>
  <si>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</si>
  <si>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</si>
  <si>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</si>
  <si>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</si>
  <si>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</si>
  <si>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</si>
  <si>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</si>
  <si>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</si>
  <si>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</si>
  <si>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</si>
  <si>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</si>
  <si>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</si>
  <si>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</si>
  <si>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</si>
  <si>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</si>
  <si>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</si>
  <si>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</si>
  <si>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</si>
  <si>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</si>
  <si>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</si>
  <si>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</si>
  <si>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</si>
  <si>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</si>
  <si>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</si>
  <si>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</si>
  <si>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</si>
  <si>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</si>
  <si>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</si>
  <si>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</si>
  <si>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</si>
  <si>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</si>
  <si>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</si>
  <si>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</si>
  <si>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</si>
  <si>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</si>
  <si>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</si>
  <si>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</si>
  <si>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</si>
  <si>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</si>
  <si>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</si>
  <si>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</si>
  <si>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</si>
  <si>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</si>
  <si>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</si>
  <si>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</si>
  <si>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</si>
  <si>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</si>
  <si>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</si>
  <si>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</si>
  <si>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</si>
  <si>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</si>
  <si>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</si>
  <si>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</si>
  <si>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</si>
  <si>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</si>
  <si>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</si>
  <si>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</si>
  <si>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</si>
  <si>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</si>
  <si>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</si>
  <si>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</si>
  <si>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</si>
  <si>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</si>
  <si>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</si>
  <si>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</si>
  <si>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</si>
  <si>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</si>
  <si>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</si>
  <si>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</si>
  <si>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</si>
  <si>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</si>
  <si>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</si>
  <si>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</si>
  <si>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</si>
  <si>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</si>
  <si>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</si>
  <si>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</si>
  <si>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</si>
  <si>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</si>
  <si>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</si>
  <si>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</si>
  <si>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</si>
  <si>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</si>
  <si>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</si>
  <si>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</si>
  <si>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</si>
  <si>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</si>
  <si>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</si>
  <si>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</si>
  <si>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</si>
  <si>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</si>
  <si>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</si>
  <si>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</si>
  <si>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</si>
  <si>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</si>
  <si>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</si>
  <si>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</si>
  <si>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</si>
  <si>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</si>
  <si>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</si>
  <si>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</si>
  <si>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</si>
  <si>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</si>
  <si>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</si>
  <si>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</si>
  <si>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</si>
  <si>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</si>
  <si>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</si>
  <si>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</si>
  <si>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</si>
  <si>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</si>
  <si>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</si>
  <si>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</si>
  <si>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</si>
  <si>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</si>
  <si>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</si>
  <si>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</si>
  <si>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</si>
  <si>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</si>
  <si>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</si>
  <si>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</si>
  <si>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</si>
  <si>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</si>
  <si>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</si>
  <si>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</si>
  <si>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</si>
  <si>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</si>
  <si>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</si>
  <si>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</si>
  <si>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</si>
  <si>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</si>
  <si>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</si>
  <si>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</si>
  <si>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</si>
  <si>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</si>
  <si>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</si>
  <si>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</si>
  <si>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</si>
  <si>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</si>
  <si>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</si>
  <si>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</si>
  <si>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</si>
  <si>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</si>
  <si>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</si>
  <si>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</si>
  <si>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</si>
  <si>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</si>
  <si>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</si>
  <si>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</si>
  <si>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</si>
  <si>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</si>
  <si>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</si>
  <si>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</si>
  <si>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</si>
  <si>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</si>
  <si>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</si>
  <si>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</si>
  <si>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</si>
  <si>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</si>
  <si>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</si>
  <si>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</si>
  <si>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</si>
  <si>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</si>
  <si>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</si>
  <si>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</si>
  <si>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</si>
  <si>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</si>
  <si>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</si>
  <si>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</si>
  <si>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</si>
  <si>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</si>
  <si>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</si>
  <si>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</si>
  <si>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</si>
  <si>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</si>
  <si>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</si>
  <si>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</si>
  <si>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</si>
  <si>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</si>
  <si>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</si>
  <si>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</si>
  <si>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</si>
  <si>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</si>
  <si>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</si>
  <si>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</si>
  <si>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</si>
  <si>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</si>
  <si>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</si>
  <si>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</si>
  <si>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</si>
  <si>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</si>
  <si>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</si>
  <si>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</si>
  <si>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</si>
  <si>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</si>
  <si>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</si>
  <si>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</si>
  <si>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</si>
  <si>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</si>
  <si>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</si>
  <si>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</si>
  <si>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</si>
  <si>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</si>
  <si>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</si>
  <si>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</si>
  <si>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</si>
  <si>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</si>
  <si>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</si>
  <si>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</si>
  <si>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</si>
  <si>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</si>
  <si>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</si>
  <si>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</si>
  <si>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</si>
  <si>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</si>
  <si>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</si>
  <si>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</si>
  <si>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</si>
  <si>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</si>
  <si>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</si>
  <si>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</si>
  <si>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</si>
  <si>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</si>
  <si>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</si>
  <si>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</si>
  <si>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</si>
  <si>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</si>
  <si>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</si>
  <si>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</si>
  <si>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</si>
  <si>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</si>
  <si>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</si>
  <si>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</si>
  <si>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</si>
  <si>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</si>
  <si>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</si>
  <si>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</si>
  <si>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</si>
  <si>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</si>
  <si>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</si>
  <si>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</si>
  <si>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</si>
  <si>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</si>
  <si>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</si>
  <si>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</si>
  <si>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</si>
  <si>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</si>
  <si>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</si>
  <si>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</si>
  <si>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</si>
  <si>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</si>
  <si>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</si>
  <si>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</si>
  <si>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</si>
  <si>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</si>
  <si>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</si>
  <si>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</si>
  <si>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</si>
  <si>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</si>
  <si>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</si>
  <si>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</si>
  <si>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</si>
  <si>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</si>
  <si>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</si>
  <si>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</si>
  <si>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</si>
  <si>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</si>
  <si>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</si>
  <si>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</si>
  <si>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</si>
  <si>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</si>
  <si>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</si>
  <si>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</si>
  <si>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</si>
  <si>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</si>
  <si>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</si>
  <si>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</si>
  <si>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</si>
  <si>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</si>
  <si>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</si>
  <si>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</si>
  <si>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</si>
  <si>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</si>
  <si>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</si>
  <si>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</si>
  <si>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</si>
  <si>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</si>
  <si>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</si>
  <si>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</si>
  <si>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</si>
  <si>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</si>
  <si>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</si>
  <si>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</si>
  <si>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</si>
  <si>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</si>
  <si>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</si>
  <si>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</si>
  <si>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</si>
  <si>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</si>
  <si>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</si>
  <si>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</si>
  <si>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</si>
  <si>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</si>
  <si>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</si>
  <si>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</si>
  <si>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</si>
  <si>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</si>
  <si>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</si>
  <si>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</si>
  <si>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</si>
  <si>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</si>
  <si>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</si>
  <si>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</si>
  <si>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</si>
  <si>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</si>
  <si>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</si>
  <si>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</si>
  <si>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</si>
  <si>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</si>
  <si>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</si>
  <si>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</si>
  <si>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</si>
  <si>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</si>
  <si>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</si>
  <si>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</si>
  <si>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</si>
  <si>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</si>
  <si>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</si>
  <si>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</si>
  <si>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</si>
  <si>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</si>
  <si>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</si>
  <si>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</si>
  <si>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</si>
  <si>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</si>
  <si>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</si>
  <si>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</si>
  <si>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</si>
  <si>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</si>
  <si>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</si>
  <si>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</si>
  <si>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</si>
  <si>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</si>
  <si>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</si>
  <si>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</si>
  <si>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</si>
  <si>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</si>
  <si>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</si>
  <si>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</si>
  <si>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</si>
  <si>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</si>
  <si>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</si>
  <si>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</si>
  <si>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</si>
  <si>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</si>
  <si>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</si>
  <si>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</si>
  <si>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</si>
  <si>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</si>
  <si>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</si>
  <si>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</si>
  <si>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</si>
  <si>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</si>
  <si>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</si>
  <si>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</si>
  <si>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</si>
  <si>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</si>
  <si>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</si>
  <si>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</si>
  <si>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</si>
  <si>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</si>
  <si>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</si>
  <si>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</si>
  <si>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</si>
  <si>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</si>
  <si>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</si>
  <si>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</si>
  <si>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</si>
  <si>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</si>
  <si>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</si>
  <si>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</si>
  <si>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</si>
  <si>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</si>
  <si>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</si>
  <si>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</si>
  <si>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</si>
  <si>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</si>
  <si>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</si>
  <si>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</si>
  <si>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</si>
  <si>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</si>
  <si>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</si>
  <si>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</si>
  <si>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</si>
  <si>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</si>
  <si>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</si>
  <si>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</si>
  <si>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</si>
  <si>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</si>
  <si>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</si>
  <si>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</si>
  <si>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</si>
  <si>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</si>
  <si>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</si>
  <si>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</si>
  <si>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</si>
  <si>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</si>
  <si>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</si>
  <si>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</si>
  <si>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</si>
  <si>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</si>
  <si>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</si>
  <si>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</si>
  <si>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</si>
  <si>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</si>
  <si>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</si>
  <si>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</si>
  <si>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</si>
  <si>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</si>
  <si>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</si>
  <si>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</si>
  <si>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</si>
  <si>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</si>
  <si>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</si>
  <si>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</si>
  <si>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</si>
  <si>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</si>
  <si>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</si>
  <si>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</si>
  <si>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</si>
  <si>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</si>
  <si>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</si>
  <si>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</si>
  <si>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</si>
  <si>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</si>
  <si>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</si>
  <si>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</si>
  <si>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</si>
  <si>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</si>
  <si>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</si>
  <si>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</si>
  <si>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</si>
  <si>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</si>
  <si>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</si>
  <si>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</si>
  <si>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</si>
  <si>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</si>
  <si>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</si>
  <si>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</si>
  <si>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</si>
  <si>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</si>
  <si>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</si>
  <si>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</si>
  <si>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</si>
  <si>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</si>
  <si>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</si>
  <si>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</si>
  <si>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</si>
  <si>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</si>
  <si>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</si>
  <si>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</si>
  <si>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</si>
  <si>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</si>
  <si>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</si>
  <si>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</si>
  <si>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</si>
  <si>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</si>
  <si>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</si>
  <si>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</si>
  <si>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</si>
  <si>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</si>
  <si>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</si>
  <si>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</si>
  <si>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</si>
  <si>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</si>
  <si>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</si>
  <si>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</si>
  <si>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</si>
  <si>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</si>
  <si>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</si>
  <si>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</si>
  <si>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</si>
  <si>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</si>
  <si>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</si>
  <si>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</si>
  <si>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</si>
  <si>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</si>
  <si>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</si>
  <si>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</si>
  <si>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</si>
  <si>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</si>
  <si>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</si>
  <si>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</si>
  <si>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</si>
  <si>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</si>
  <si>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</si>
  <si>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</si>
  <si>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</si>
  <si>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</si>
  <si>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</si>
  <si>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</si>
  <si>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</si>
  <si>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</si>
  <si>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</si>
  <si>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</si>
  <si>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</si>
  <si>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</si>
  <si>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</si>
  <si>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</si>
  <si>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</si>
  <si>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</si>
  <si>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</si>
  <si>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</si>
  <si>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</si>
  <si>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</si>
  <si>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</si>
  <si>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</si>
  <si>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</si>
  <si>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</si>
  <si>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</si>
  <si>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</si>
  <si>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</si>
  <si>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</si>
  <si>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</si>
  <si>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</si>
  <si>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</si>
  <si>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</si>
  <si>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</si>
  <si>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</si>
  <si>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</si>
  <si>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</si>
  <si>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</si>
  <si>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</si>
  <si>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</si>
  <si>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</si>
  <si>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</si>
  <si>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</si>
  <si>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</si>
  <si>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</si>
  <si>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</si>
  <si>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</si>
  <si>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</si>
  <si>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</si>
  <si>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</si>
  <si>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</si>
  <si>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</si>
  <si>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</si>
  <si>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</si>
  <si>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</si>
  <si>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</si>
  <si>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</si>
  <si>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</si>
  <si>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</si>
  <si>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</si>
  <si>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</si>
  <si>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</si>
  <si>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</si>
  <si>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</si>
  <si>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</si>
  <si>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</si>
  <si>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</si>
  <si>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</si>
  <si>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</si>
  <si>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</si>
  <si>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</si>
  <si>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</si>
  <si>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</si>
  <si>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</si>
  <si>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</si>
  <si>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</si>
  <si>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</si>
  <si>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</si>
  <si>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</si>
  <si>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</si>
  <si>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</si>
  <si>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</si>
  <si>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</si>
  <si>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</si>
  <si>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</si>
  <si>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</si>
  <si>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</si>
  <si>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</si>
  <si>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</si>
  <si>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</si>
  <si>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</si>
  <si>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</si>
  <si>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</si>
  <si>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</si>
  <si>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</si>
  <si>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</si>
  <si>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</si>
  <si>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</si>
  <si>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</si>
  <si>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</si>
  <si>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</si>
  <si>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</si>
  <si>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</si>
  <si>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</si>
  <si>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</si>
  <si>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</si>
  <si>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</si>
  <si>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</si>
  <si>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</si>
  <si>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</si>
  <si>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</si>
  <si>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</si>
  <si>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</si>
  <si>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</si>
  <si>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</si>
  <si>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</si>
  <si>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</si>
  <si>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</si>
  <si>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</si>
  <si>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</si>
  <si>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</si>
  <si>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</si>
  <si>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</si>
  <si>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</si>
  <si>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</si>
  <si>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</si>
  <si>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</si>
  <si>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</si>
  <si>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</si>
  <si>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</si>
  <si>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</si>
  <si>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</si>
  <si>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</si>
  <si>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</si>
  <si>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</si>
  <si>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</si>
  <si>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</si>
  <si>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</si>
  <si>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</si>
  <si>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</si>
  <si>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</si>
  <si>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</si>
  <si>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</si>
  <si>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</si>
  <si>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</si>
  <si>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</si>
  <si>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</si>
  <si>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</si>
  <si>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</si>
  <si>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</si>
  <si>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</si>
  <si>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</si>
  <si>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</si>
  <si>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</si>
  <si>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</si>
  <si>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</si>
  <si>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</si>
  <si>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</si>
  <si>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</si>
  <si>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</si>
  <si>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</si>
  <si>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</si>
  <si>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</si>
  <si>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</si>
  <si>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</si>
  <si>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</si>
  <si>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</si>
  <si>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</si>
  <si>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</si>
  <si>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</si>
  <si>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</si>
  <si>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</si>
  <si>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</si>
  <si>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</si>
  <si>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</si>
  <si>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</si>
  <si>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</si>
  <si>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</si>
  <si>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</si>
  <si>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</si>
  <si>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</si>
  <si>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</si>
  <si>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</si>
  <si>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</si>
  <si>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</si>
  <si>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</si>
  <si>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</si>
  <si>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</si>
  <si>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</si>
  <si>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</si>
  <si>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</si>
  <si>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</si>
  <si>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</si>
  <si>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</si>
  <si>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</si>
  <si>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</si>
  <si>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</si>
  <si>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</si>
  <si>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</si>
  <si>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</si>
  <si>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</si>
  <si>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</si>
  <si>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</si>
  <si>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</si>
  <si>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</si>
  <si>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</si>
  <si>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</si>
  <si>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</si>
  <si>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</si>
  <si>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</si>
  <si>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</si>
  <si>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</si>
  <si>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</si>
  <si>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</si>
  <si>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</si>
  <si>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</si>
  <si>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</si>
  <si>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</si>
  <si>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</si>
  <si>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</si>
  <si>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</si>
  <si>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</si>
  <si>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</si>
  <si>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</si>
  <si>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</si>
  <si>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</si>
  <si>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</si>
  <si>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</si>
  <si>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</si>
  <si>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</si>
  <si>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</si>
  <si>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</si>
  <si>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</si>
  <si>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</si>
  <si>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</si>
  <si>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</si>
  <si>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</si>
  <si>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</si>
  <si>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</si>
  <si>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</si>
  <si>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</si>
  <si>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</si>
  <si>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</si>
  <si>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</si>
  <si>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</si>
  <si>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</si>
  <si>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</si>
  <si>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</si>
  <si>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</si>
  <si>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</si>
  <si>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</si>
  <si>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</si>
  <si>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</si>
  <si>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</si>
  <si>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</si>
  <si>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</si>
  <si>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</si>
  <si>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</si>
  <si>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</si>
  <si>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</si>
  <si>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</si>
  <si>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</si>
  <si>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</si>
  <si>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</si>
  <si>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</si>
  <si>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</si>
  <si>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</si>
  <si>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</si>
  <si>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</si>
  <si>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</si>
  <si>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</si>
  <si>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</si>
  <si>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</si>
  <si>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</si>
  <si>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</si>
  <si>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</si>
  <si>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</si>
  <si>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</si>
  <si>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</si>
  <si>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</si>
  <si>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</si>
  <si>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</si>
  <si>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</si>
  <si>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</si>
  <si>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</si>
  <si>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</si>
  <si>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</si>
  <si>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</si>
  <si>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</si>
  <si>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</si>
  <si>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</si>
  <si>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</si>
  <si>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</si>
  <si>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</si>
  <si>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</si>
  <si>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</si>
  <si>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</si>
  <si>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</si>
  <si>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</si>
  <si>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</si>
  <si>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</si>
  <si>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</si>
  <si>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</si>
  <si>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</si>
  <si>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</si>
  <si>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</si>
  <si>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</si>
  <si>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</si>
  <si>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</si>
  <si>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</si>
  <si>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</si>
  <si>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</si>
  <si>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</si>
  <si>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</si>
  <si>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</si>
  <si>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</si>
  <si>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</si>
  <si>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</si>
  <si>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</si>
  <si>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</si>
  <si>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</si>
  <si>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</si>
  <si>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</si>
  <si>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</si>
  <si>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</si>
  <si>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</si>
  <si>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</si>
  <si>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</si>
  <si>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</si>
  <si>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</si>
  <si>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</si>
  <si>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</si>
  <si>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</si>
  <si>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</si>
  <si>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</si>
  <si>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</si>
  <si>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</si>
  <si>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</si>
  <si>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</si>
  <si>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</si>
  <si>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</si>
  <si>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</si>
  <si>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</si>
  <si>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</si>
  <si>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</si>
  <si>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</si>
  <si>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</si>
  <si>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</si>
  <si>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</si>
  <si>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</si>
  <si>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</si>
  <si>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</si>
  <si>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</si>
  <si>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</si>
  <si>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</si>
  <si>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</si>
  <si>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</si>
  <si>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</si>
  <si>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</si>
  <si>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</si>
  <si>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</si>
  <si>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</si>
  <si>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</si>
  <si>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</si>
  <si>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</si>
  <si>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</si>
  <si>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</si>
  <si>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</si>
  <si>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</si>
  <si>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</si>
  <si>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</si>
  <si>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</si>
  <si>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</si>
  <si>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</si>
  <si>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</si>
  <si>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</si>
  <si>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</si>
  <si>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</si>
  <si>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</si>
  <si>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</si>
  <si>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</si>
  <si>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</si>
  <si>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</si>
  <si>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</si>
  <si>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</si>
  <si>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</si>
  <si>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</si>
  <si>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</si>
  <si>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</si>
  <si>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</si>
  <si>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</si>
  <si>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</si>
  <si>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</si>
  <si>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</si>
  <si>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</si>
  <si>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</si>
  <si>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</si>
  <si>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</si>
  <si>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</si>
  <si>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</si>
  <si>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</si>
  <si>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</si>
  <si>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</si>
  <si>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</si>
  <si>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</si>
  <si>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</si>
  <si>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</si>
  <si>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</si>
  <si>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</si>
  <si>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</si>
  <si>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</si>
  <si>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</si>
  <si>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</si>
  <si>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</si>
  <si>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</si>
  <si>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</si>
  <si>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</si>
  <si>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</si>
  <si>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</si>
  <si>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</si>
  <si>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</si>
  <si>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</si>
  <si>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</si>
  <si>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</si>
  <si>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</si>
  <si>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</si>
  <si>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</si>
  <si>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</si>
  <si>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</si>
  <si>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</si>
  <si>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</si>
  <si>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</si>
  <si>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</si>
  <si>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</si>
  <si>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</si>
  <si>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</si>
  <si>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</si>
  <si>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</si>
  <si>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</si>
  <si>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</si>
  <si>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</si>
  <si>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</si>
  <si>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</si>
  <si>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</si>
  <si>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</si>
  <si>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</si>
  <si>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</si>
  <si>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</si>
  <si>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</si>
  <si>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</si>
  <si>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</si>
  <si>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</si>
  <si>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</si>
  <si>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</si>
  <si>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</si>
  <si>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</si>
  <si>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</si>
  <si>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</si>
  <si>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</si>
  <si>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</si>
  <si>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</si>
  <si>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</si>
  <si>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</si>
  <si>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</si>
  <si>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</si>
  <si>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</si>
  <si>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</si>
  <si>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</si>
  <si>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</si>
  <si>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</si>
  <si>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</si>
  <si>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</si>
  <si>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</si>
  <si>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</si>
  <si>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</si>
  <si>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</si>
  <si>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</si>
  <si>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</si>
  <si>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</si>
  <si>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</si>
  <si>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</si>
  <si>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</si>
  <si>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</si>
  <si>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</si>
  <si>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</si>
  <si>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</si>
  <si>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</si>
  <si>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</si>
  <si>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</si>
  <si>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</si>
  <si>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</si>
  <si>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</si>
  <si>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</si>
  <si>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</si>
  <si>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</si>
  <si>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</si>
  <si>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</si>
  <si>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</si>
  <si>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</si>
  <si>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</si>
  <si>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</si>
  <si>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</si>
  <si>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</si>
  <si>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</si>
  <si>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</si>
  <si>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</si>
  <si>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</si>
  <si>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</si>
  <si>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</si>
  <si>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</si>
  <si>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</si>
  <si>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</si>
  <si>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</si>
  <si>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</si>
  <si>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</si>
  <si>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</si>
  <si>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</si>
  <si>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</si>
  <si>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</si>
  <si>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</si>
  <si>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</si>
  <si>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</si>
  <si>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</si>
  <si>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</si>
  <si>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</si>
  <si>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</si>
  <si>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</si>
  <si>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</si>
  <si>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</si>
  <si>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</si>
  <si>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</si>
  <si>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</si>
  <si>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</si>
  <si>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</si>
  <si>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</si>
  <si>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</si>
  <si>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</si>
  <si>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</si>
  <si>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</si>
  <si>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</si>
  <si>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</si>
  <si>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</si>
  <si>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</si>
  <si>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</si>
  <si>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</si>
  <si>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</si>
  <si>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</si>
  <si>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</si>
  <si>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</si>
  <si>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</si>
  <si>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</si>
  <si>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</si>
  <si>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</si>
  <si>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</si>
  <si>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</si>
  <si>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</si>
  <si>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</si>
  <si>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</si>
  <si>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</si>
  <si>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</si>
  <si>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</si>
  <si>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</si>
  <si>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</si>
  <si>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</si>
  <si>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</si>
  <si>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</si>
  <si>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</si>
  <si>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</si>
  <si>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</si>
  <si>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</si>
  <si>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</si>
  <si>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</si>
  <si>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</si>
  <si>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</si>
  <si>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</si>
  <si>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</si>
  <si>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</si>
  <si>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</si>
  <si>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</si>
  <si>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</si>
  <si>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</si>
  <si>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</si>
  <si>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</si>
  <si>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</si>
  <si>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</si>
  <si>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</si>
  <si>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</si>
  <si>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</si>
  <si>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</si>
  <si>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</si>
  <si>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</si>
  <si>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</si>
  <si>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</si>
  <si>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</si>
  <si>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</si>
  <si>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</si>
  <si>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</si>
  <si>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</si>
  <si>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</si>
  <si>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</si>
  <si>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</si>
  <si>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</si>
  <si>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</si>
  <si>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</si>
  <si>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</si>
  <si>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</si>
  <si>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</si>
  <si>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</si>
  <si>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</si>
  <si>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</si>
  <si>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</si>
  <si>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</si>
  <si>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</si>
  <si>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</si>
  <si>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</si>
  <si>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</si>
  <si>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</si>
  <si>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</si>
  <si>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</si>
  <si>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</si>
  <si>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</si>
  <si>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</si>
  <si>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</si>
  <si>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</si>
  <si>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</si>
  <si>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</si>
  <si>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</si>
  <si>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</si>
  <si>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</si>
  <si>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</si>
  <si>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</si>
  <si>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</si>
  <si>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</si>
  <si>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</si>
  <si>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</si>
  <si>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</si>
  <si>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</si>
  <si>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</si>
  <si>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</si>
  <si>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</si>
  <si>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</si>
  <si>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</si>
  <si>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</si>
  <si>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</si>
  <si>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</si>
  <si>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</si>
  <si>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</si>
  <si>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</si>
  <si>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</si>
  <si>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</si>
  <si>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</si>
  <si>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</si>
  <si>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</si>
  <si>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</si>
  <si>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</si>
  <si>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</si>
  <si>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</si>
  <si>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</si>
  <si>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</si>
  <si>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</si>
  <si>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</si>
  <si>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</si>
  <si>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</si>
  <si>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</si>
  <si>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</si>
  <si>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</si>
  <si>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</si>
  <si>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</si>
  <si>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</si>
  <si>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</si>
  <si>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</si>
  <si>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</si>
  <si>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</si>
  <si>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</si>
  <si>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</si>
  <si>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</si>
  <si>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</si>
  <si>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</si>
  <si>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</si>
  <si>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</si>
  <si>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</si>
  <si>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</si>
  <si>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</si>
  <si>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</si>
  <si>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</si>
  <si>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</si>
  <si>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</si>
  <si>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</si>
  <si>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</si>
  <si>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</si>
  <si>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</si>
  <si>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</si>
  <si>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</si>
  <si>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</si>
  <si>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</si>
  <si>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</si>
  <si>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</si>
  <si>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</si>
  <si>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</si>
  <si>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</si>
  <si>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</si>
  <si>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</si>
  <si>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</si>
  <si>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</si>
  <si>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</si>
  <si>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</si>
  <si>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</si>
  <si>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</si>
  <si>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</si>
  <si>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</si>
  <si>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</si>
  <si>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</si>
  <si>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</si>
  <si>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</si>
  <si>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</si>
  <si>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</si>
  <si>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</si>
  <si>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</si>
  <si>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</si>
  <si>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</si>
  <si>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</si>
  <si>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</si>
  <si>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</si>
  <si>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</si>
  <si>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</si>
  <si>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</si>
  <si>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</si>
  <si>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</si>
  <si>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</si>
  <si>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</si>
  <si>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</si>
  <si>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</si>
  <si>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</si>
  <si>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</si>
  <si>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</si>
  <si>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</si>
  <si>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</si>
  <si>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</si>
  <si>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</si>
  <si>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</si>
  <si>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</si>
  <si>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</si>
  <si>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</si>
  <si>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</si>
  <si>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</si>
  <si>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</si>
  <si>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</si>
  <si>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</si>
  <si>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</si>
  <si>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</si>
  <si>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</si>
  <si>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</si>
  <si>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</si>
  <si>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</si>
  <si>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</si>
  <si>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</si>
  <si>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</si>
  <si>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</si>
  <si>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</si>
  <si>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</si>
  <si>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</si>
  <si>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</si>
  <si>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</si>
  <si>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</si>
  <si>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</si>
  <si>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</si>
  <si>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</si>
  <si>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</si>
  <si>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</si>
  <si>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</si>
  <si>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</si>
  <si>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</si>
  <si>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</si>
  <si>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</si>
  <si>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</si>
  <si>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</si>
  <si>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</si>
  <si>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</si>
  <si>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</si>
  <si>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</si>
  <si>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</si>
  <si>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</si>
  <si>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</si>
  <si>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</si>
  <si>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</si>
  <si>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</si>
  <si>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</si>
  <si>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</si>
  <si>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</si>
  <si>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</si>
  <si>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</si>
  <si>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</si>
  <si>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</si>
  <si>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</si>
  <si>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</si>
  <si>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</si>
  <si>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</si>
  <si>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</si>
  <si>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</si>
  <si>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</si>
  <si>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</si>
  <si>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</si>
  <si>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</si>
  <si>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</si>
  <si>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</si>
  <si>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</si>
  <si>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</si>
  <si>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</si>
  <si>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</si>
  <si>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</si>
  <si>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</si>
  <si>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</si>
  <si>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</si>
  <si>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</si>
  <si>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</si>
  <si>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</si>
  <si>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</si>
  <si>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</si>
  <si>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</si>
  <si>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</si>
  <si>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</si>
  <si>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</si>
  <si>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</si>
  <si>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</si>
  <si>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</si>
  <si>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</si>
  <si>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</si>
  <si>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</si>
  <si>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</si>
  <si>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</si>
  <si>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</si>
  <si>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</si>
  <si>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</si>
  <si>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</si>
  <si>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</si>
  <si>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</si>
  <si>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</si>
  <si>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</si>
  <si>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</si>
  <si>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</si>
  <si>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</si>
  <si>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</si>
  <si>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</si>
  <si>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</si>
  <si>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</si>
  <si>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</si>
  <si>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</si>
  <si>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</si>
  <si>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</si>
  <si>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</si>
  <si>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</si>
  <si>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</si>
  <si>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</si>
  <si>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</si>
  <si>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</si>
  <si>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</si>
  <si>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</si>
  <si>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</si>
  <si>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</si>
  <si>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</si>
  <si>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</si>
  <si>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</si>
  <si>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</si>
  <si>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</si>
  <si>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</si>
  <si>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</si>
  <si>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</si>
  <si>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</si>
  <si>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</si>
  <si>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</si>
  <si>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</si>
  <si>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</si>
  <si>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</si>
  <si>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</si>
  <si>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</si>
  <si>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</si>
  <si>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</si>
  <si>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</si>
  <si>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</si>
  <si>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</si>
  <si>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</si>
  <si>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</si>
  <si>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</si>
  <si>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</si>
  <si>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</si>
  <si>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</si>
  <si>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</si>
  <si>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</si>
  <si>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</si>
  <si>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</si>
  <si>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</si>
  <si>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</si>
  <si>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</si>
  <si>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</si>
  <si>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</si>
  <si>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</si>
  <si>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</si>
  <si>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</si>
  <si>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</si>
  <si>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</si>
  <si>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</si>
  <si>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</si>
  <si>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</si>
  <si>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</si>
  <si>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</si>
  <si>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</si>
  <si>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</si>
  <si>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</si>
  <si>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</si>
  <si>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</si>
  <si>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</si>
  <si>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</si>
  <si>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</si>
  <si>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</si>
  <si>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</si>
  <si>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</si>
  <si>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</si>
  <si>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</si>
  <si>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</si>
  <si>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</si>
  <si>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</si>
  <si>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</si>
  <si>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</si>
  <si>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</si>
  <si>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</si>
  <si>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</si>
  <si>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</si>
  <si>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</si>
  <si>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</si>
  <si>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</si>
  <si>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</si>
  <si>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</si>
  <si>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</si>
  <si>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</si>
  <si>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</si>
  <si>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</si>
  <si>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</si>
  <si>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</si>
  <si>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</si>
  <si>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</si>
  <si>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</si>
  <si>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</si>
  <si>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</si>
  <si>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</si>
  <si>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</si>
  <si>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</si>
  <si>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</si>
  <si>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</si>
  <si>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</si>
  <si>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</si>
  <si>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</si>
  <si>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</si>
  <si>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</si>
  <si>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</si>
  <si>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</si>
  <si>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</si>
  <si>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</si>
  <si>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</si>
  <si>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</si>
  <si>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</si>
  <si>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</si>
  <si>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</si>
  <si>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</si>
  <si>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</si>
  <si>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</si>
  <si>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</si>
  <si>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</si>
  <si>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</si>
  <si>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</si>
  <si>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</si>
  <si>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</si>
  <si>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</si>
  <si>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</si>
  <si>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</si>
  <si>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</si>
  <si>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</si>
  <si>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</si>
  <si>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</si>
  <si>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</si>
  <si>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</si>
  <si>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</si>
  <si>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</si>
  <si>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</si>
  <si>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</si>
  <si>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</si>
  <si>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</si>
  <si>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</si>
  <si>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</si>
  <si>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</si>
  <si>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</si>
  <si>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</si>
  <si>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</si>
  <si>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</si>
  <si>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</si>
  <si>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</si>
  <si>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</si>
  <si>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</si>
  <si>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</si>
  <si>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</si>
  <si>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</si>
  <si>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</si>
  <si>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</si>
  <si>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</si>
  <si>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</si>
  <si>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</si>
  <si>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</si>
  <si>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</si>
  <si>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</si>
  <si>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</si>
  <si>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</si>
  <si>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</si>
  <si>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</si>
  <si>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</si>
  <si>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</si>
  <si>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</si>
  <si>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</si>
  <si>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</si>
  <si>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</si>
  <si>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</si>
  <si>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</si>
  <si>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</si>
  <si>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</si>
  <si>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</si>
  <si>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</si>
  <si>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</si>
  <si>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</si>
  <si>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</si>
  <si>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</si>
  <si>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</si>
  <si>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</si>
  <si>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</si>
  <si>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</si>
  <si>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</si>
  <si>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</si>
  <si>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</si>
  <si>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</si>
  <si>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</si>
  <si>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</si>
  <si>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</si>
  <si>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</si>
  <si>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</si>
  <si>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</si>
  <si>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</si>
  <si>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</si>
  <si>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</si>
  <si>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</si>
  <si>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</si>
  <si>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</si>
  <si>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</si>
  <si>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</si>
  <si>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</si>
  <si>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</si>
  <si>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</si>
  <si>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</si>
  <si>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</si>
  <si>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</si>
  <si>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</si>
  <si>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</si>
  <si>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</si>
  <si>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</si>
  <si>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</si>
  <si>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</si>
  <si>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</si>
  <si>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</si>
  <si>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</si>
  <si>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</si>
  <si>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</si>
  <si>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</si>
  <si>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</si>
  <si>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</si>
  <si>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</si>
  <si>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</si>
  <si>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</si>
  <si>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</si>
  <si>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</si>
  <si>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</si>
  <si>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</si>
  <si>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</si>
  <si>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</si>
  <si>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</si>
  <si>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</si>
  <si>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</si>
  <si>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</si>
  <si>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</si>
  <si>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</si>
  <si>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</si>
  <si>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</si>
  <si>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</si>
  <si>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</si>
  <si>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</si>
  <si>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</si>
  <si>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</si>
  <si>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</si>
  <si>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</si>
  <si>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</si>
  <si>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</si>
  <si>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</si>
  <si>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</si>
  <si>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</si>
  <si>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</si>
  <si>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</si>
  <si>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</si>
  <si>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</si>
  <si>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</si>
  <si>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</si>
  <si>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</si>
  <si>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</si>
  <si>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</si>
  <si>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</si>
  <si>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</si>
  <si>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</si>
  <si>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</si>
  <si>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</si>
  <si>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</si>
  <si>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</si>
  <si>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</si>
  <si>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PCM-20251113-00001903</t>
  </si>
  <si>
    <t>Critical</t>
  </si>
  <si>
    <t xml:space="preserve">team on way need 10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</si>
  <si>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</si>
  <si>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</si>
  <si>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</si>
  <si>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</si>
  <si>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</si>
  <si>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</si>
  <si>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</si>
  <si>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</si>
  <si>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</si>
  <si>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</si>
  <si>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</si>
  <si>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</si>
  <si>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</si>
  <si>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</si>
  <si>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</si>
  <si>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</si>
  <si>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</si>
  <si>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</si>
  <si>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</si>
  <si>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</si>
  <si>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</si>
  <si>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</si>
  <si>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</si>
  <si>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</si>
  <si>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</si>
  <si>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</si>
  <si>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</si>
  <si>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</si>
  <si>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</si>
  <si>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</si>
  <si>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</si>
  <si>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</si>
  <si>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</si>
  <si>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</si>
  <si>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</si>
  <si>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</si>
  <si>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</si>
  <si>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</si>
  <si>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</si>
  <si>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</si>
  <si>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</si>
  <si>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</si>
  <si>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</si>
  <si>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</si>
  <si>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</si>
  <si>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</si>
  <si>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</si>
  <si>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</si>
  <si>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</si>
  <si>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</si>
  <si>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</si>
  <si>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</si>
  <si>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</si>
  <si>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</si>
  <si>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</si>
  <si>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</si>
  <si>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</si>
  <si>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</si>
  <si>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</si>
  <si>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</si>
  <si>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</si>
  <si>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</si>
  <si>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</si>
  <si>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</si>
  <si>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</si>
  <si>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</si>
  <si>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</si>
  <si>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</si>
  <si>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</si>
  <si>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</si>
  <si>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</si>
  <si>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</si>
  <si>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</si>
  <si>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</si>
  <si>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</si>
  <si>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</si>
  <si>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</si>
  <si>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</si>
  <si>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</si>
  <si>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</si>
  <si>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</si>
  <si>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</si>
  <si>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</si>
  <si>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</si>
  <si>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</si>
  <si>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No PCM</t>
  </si>
  <si>
    <t>Down again ETA 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</si>
  <si>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</si>
  <si>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</si>
  <si>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</si>
  <si>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</si>
  <si>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</si>
  <si>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</si>
  <si>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</si>
  <si>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</si>
  <si>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</si>
  <si>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 xml:space="preserve">Site has access night issue as site located in USF area, Team will check in the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</si>
</sst>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6" totalsRowShown="0" headerRowDxfId="174" dataDxfId="173" headerRowBorderDxfId="171" tableBorderDxfId="172" totalsRowBorderDxfId="170">
  <autoFilter ref="A1:L2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9" totalsRowShown="0" headerRowDxfId="31" dataDxfId="30" headerRowBorderDxfId="28" tableBorderDxfId="29">
  <autoFilter ref="A1:L2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6" totalsRowShown="0" headerRowDxfId="15" dataDxfId="14" headerRowBorderDxfId="12" tableBorderDxfId="13">
  <autoFilter ref="A1:L1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6"/>
  <sheetViews>
    <sheetView tabSelected="1" workbookViewId="0">
      <selection activeCell="I21" sqref="I21"/>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311.98299050925561</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13140</v>
      </c>
      <c r="E3" s="110" t="s">
        <v>39024</v>
      </c>
      <c r="F3" s="111">
        <v>45974.879571759258</v>
      </c>
      <c r="G3" s="112">
        <f t="shared" ref="G3:G14" ca="1" si="0">IFERROR(NOW()-F3,"")</f>
        <v>5.1844675923348404E-2</v>
      </c>
      <c r="H3" s="111">
        <v>45974.879525462966</v>
      </c>
      <c r="I3" s="109" t="str">
        <f>IFERROR(VLOOKUP(D3,DB!A:F,6,0),"")</f>
        <v>SCECO</v>
      </c>
      <c r="J3" s="109" t="str">
        <f>IFERROR(VLOOKUP(D3,DB!A:G,7,0),"")</f>
        <v>Vandalized</v>
      </c>
      <c r="K3" s="113" t="s">
        <v>39025</v>
      </c>
      <c r="L3" s="114" t="str">
        <f>IFERROR(VLOOKUP(D3,DB!A:I,9,0),"")</f>
        <v>Latis</v>
      </c>
    </row>
    <row r="4" spans="1:15" ht="15" customHeight="1">
      <c r="A4" s="108"/>
      <c r="B4" s="109" t="str">
        <f>IFERROR(VLOOKUP(D4,DB!A:K,11,0),"")</f>
        <v/>
      </c>
      <c r="C4" s="109"/>
      <c r="D4" s="109"/>
      <c r="E4" s="110"/>
      <c r="F4" s="111"/>
      <c r="G4" s="112">
        <f t="shared" ca="1" si="0"/>
        <v>45974.931416435182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45974.931416435182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45974.931416435182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45974.931416435182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45974.931416435182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45974.931416435182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45974.931416435182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45974.931416435182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45974.931416435182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45974.931416435182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45974.931416435182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ref="G15:G46" ca="1" si="1">IFERROR(NOW()-F15,"")</f>
        <v>45974.931416435182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45974.931416435182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45974.931416435182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45974.931416435182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45974.931416435182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45974.931416435182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45974.931416435182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45974.931416435182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45974.931416435182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45974.931416435182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45974.931416435182</v>
      </c>
      <c r="H25" s="111"/>
      <c r="I25" s="109" t="str">
        <f>IFERROR(VLOOKUP(D25,DB!A:F,6,0),"")</f>
        <v/>
      </c>
      <c r="J25" s="109" t="str">
        <f>IFERROR(VLOOKUP(D25,DB!A:G,7,0),"")</f>
        <v/>
      </c>
      <c r="K25" s="113"/>
      <c r="L25" s="114" t="str">
        <f>IFERROR(VLOOKUP(D25,DB!A:I,9,0),"")</f>
        <v/>
      </c>
    </row>
    <row r="26" spans="1:12" ht="15" customHeight="1">
      <c r="A26" s="117"/>
      <c r="B26" s="118" t="str">
        <f>IFERROR(VLOOKUP(D26,DB!A:K,11,0),"")</f>
        <v/>
      </c>
      <c r="C26" s="118"/>
      <c r="D26" s="118"/>
      <c r="E26" s="119"/>
      <c r="F26" s="120"/>
      <c r="G26" s="121">
        <f t="shared" ca="1" si="1"/>
        <v>45974.931416435182</v>
      </c>
      <c r="H26" s="120"/>
      <c r="I26" s="118" t="str">
        <f>IFERROR(VLOOKUP(D26,DB!A:F,6,0),"")</f>
        <v/>
      </c>
      <c r="J26" s="118" t="str">
        <f>IFERROR(VLOOKUP(D26,DB!A:G,7,0),"")</f>
        <v/>
      </c>
      <c r="K26" s="122"/>
      <c r="L26" s="123" t="str">
        <f>IFERROR(VLOOKUP(D26,DB!A:I,9,0),"")</f>
        <v/>
      </c>
    </row>
    <row r="27" spans="1:12" ht="15" customHeight="1">
      <c r="A27" s="150"/>
      <c r="B27" s="151" t="str">
        <f>IFERROR(VLOOKUP(D27,DB!A:K,11,0),"")</f>
        <v/>
      </c>
      <c r="C27" s="151"/>
      <c r="D27" s="151"/>
      <c r="E27" s="152"/>
      <c r="F27" s="149"/>
      <c r="G27" s="153">
        <f ca="1">IFERROR(NOW()-F27,"")</f>
        <v>45974.931416435182</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45974.931416435182</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45974.931416435182</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45974.931416435182</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45974.931416435182</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45974.931416435182</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45974.931416435182</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45974.931416435182</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45974.931416435182</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45974.931416435182</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45974.931416435182</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45974.931416435182</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45974.931416435182</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45974.931416435182</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45974.931416435182</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45974.931416435182</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45974.931416435182</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45974.931416435182</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45974.931416435182</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45974.931416435182</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45974.931416435182</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45974.931416435182</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45974.931416435182</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45974.931416435182</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45974.931416435182</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45974.931416435182</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45974.931416435182</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45974.931416435182</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45974.931416435182</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45974.931416435182</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45974.931416435182</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45974.931416435182</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45974.931416435182</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45974.931416435182</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45974.931416435182</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45974.931416435182</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45974.931416435182</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45974.931416435182</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45974.931416435182</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45974.931416435182</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45974.931416435182</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45974.931416435182</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45974.931416435182</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45974.931416435182</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45974.931416435182</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45974.931416435182</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45974.931416435182</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45974.931416435182</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45974.931416435182</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45974.931416435182</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45974.931416435182</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45974.931416435182</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45974.931416435182</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45974.931416435182</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45974.931416435182</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45974.931416435182</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45974.931416435182</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45974.931416435182</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45974.931416435182</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45974.931416435182</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45974.931416435182</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45974.931416435182</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45974.931416435182</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45974.931416435182</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45974.931416435182</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45974.931416435182</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45974.931416435182</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45974.931416435182</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45974.931416435182</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45974.931416435182</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45974.931416435182</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45974.931416435182</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45974.931416435182</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45974.931416435182</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45974.931416435182</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45974.931416435182</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45974.931416435182</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45974.931416435182</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45974.931416435182</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45974.931416435182</v>
      </c>
      <c r="H106" s="149"/>
      <c r="I106" s="151" t="str">
        <f>IFERROR(VLOOKUP(D106,DB!A:F,6,0),"")</f>
        <v/>
      </c>
      <c r="J106" s="151" t="str">
        <f>IFERROR(VLOOKUP(D106,DB!A:G,7,0),"")</f>
        <v/>
      </c>
      <c r="K106" s="154"/>
      <c r="L106" s="155" t="str">
        <f>IFERROR(VLOOKUP(D106,DB!A:I,9,0),"")</f>
        <v/>
      </c>
    </row>
  </sheetData>
  <customSheetViews>
    <customSheetView guid="{F6042A99-DD27-4453-835D-0834D95730CC}" filter="1" showAutoFilter="1">
      <pageMargins left="0" right="0" top="0" bottom="0" header="0" footer="0"/>
      <autoFilter ref="B1:M1" xr:uid="{66ECA6DE-D39B-4E1E-9445-FDA222BDADE3}"/>
    </customSheetView>
  </customSheetViews>
  <dataValidations count="2">
    <dataValidation allowBlank="1" showInputMessage="1" showErrorMessage="1" sqref="E1" xr:uid="{5DBA255D-CDD9-49FB-AD3C-AF70AB4EE696}"/>
    <dataValidation type="list" allowBlank="1" showInputMessage="1" showErrorMessage="1" sqref="E2:E10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149.93157847222028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0.32513171296159271</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45974.931416435182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45974.931416435182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45974.931416435182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45974.931416435182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45974.931416435182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45974.931416435182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45974.931416435182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45974.931416435182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45974.931416435182</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45974.931416435182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45974.931416435182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45974.931416435182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45974.931416435182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45974.931416435182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45974.931416435182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45974.931416435182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45974.931416435182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45974.931416435182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45974.931416435182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45974.931416435182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45974.931416435182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45974.931416435182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45974.931416435182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45974.931416435182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45974.931416435182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45974.931416435182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45974.931416435182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45974.931416435182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45974.931416435182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45974.931416435182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45974.931416435182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45974.931416435182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45974.931416435182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45974.931416435182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45974.931416435182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45974.931416435182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45974.931416435182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45974.931416435182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45974.931416435182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45974.931416435182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45974.931416435182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45974.931416435182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45974.931416435182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45974.931416435182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45974.931416435182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45974.931416435182</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45974.931416435182</v>
      </c>
      <c r="H2" s="22"/>
      <c r="I2" s="19" t="str">
        <f>IFERROR(VLOOKUP(D2,DB!A:F,6,0),"")</f>
        <v/>
      </c>
      <c r="J2" s="18" t="str">
        <f>IFERROR(VLOOKUP(D2,DB!A:G,7,0),"")</f>
        <v/>
      </c>
      <c r="K2" s="45"/>
      <c r="L2" s="23" t="str">
        <f>IFERROR(VLOOKUP(D2,DB!A:I,9,0),"")</f>
        <v/>
      </c>
    </row>
    <row r="3" spans="1:13" ht="15" customHeight="1">
      <c r="A3" s="19"/>
      <c r="B3" s="61" t="str">
        <f>IFERROR(VLOOKUP(D3,DB!A:K,11,0),"")</f>
        <v/>
      </c>
      <c r="C3" s="18"/>
      <c r="D3" s="158"/>
      <c r="E3" s="18"/>
      <c r="F3" s="20"/>
      <c r="G3" s="21">
        <f t="shared" ref="G3:G66" ca="1" si="1">IFERROR(NOW()-F3,"-")</f>
        <v>45974.931416435182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45974.931416435182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45974.931416435182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45974.931416435182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45974.931416435182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45974.931416435182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45974.931416435182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45974.931416435182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45974.931416435182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45974.931416435182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45974.931416435182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45974.931416435182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45974.931416435182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45974.931416435182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45974.931416435182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45974.931416435182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45974.931416435182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45974.931416435182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45974.931416435182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45974.931416435182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45974.931416435182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45974.931416435182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45974.931416435182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45974.931416435182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45974.931416435182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45974.931416435182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45974.931416435182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45974.931416435182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45974.931416435182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45974.931416435182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45974.931416435182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45974.931416435182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45974.931416435182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45974.931416435182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45974.931416435182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45974.931416435182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45974.931416435182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45974.931416435182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45974.931416435182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45974.931416435182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45974.931416435182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45974.931416435182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45974.931416435182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45974.931416435182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45974.931416435182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45974.931416435182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45974.931416435182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45974.931416435182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45974.931416435182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45974.931416435182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45974.931416435182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45974.931416435182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45974.931416435182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45974.931416435182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45974.931416435182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45974.931416435182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45974.931416435182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45974.931416435182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45974.931416435182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45974.931416435182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45974.931416435182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45974.931416435182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45974.931416435182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45974.931416435182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45974.931416435182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45974.931416435182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45974.931416435182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45974.931416435182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45974.931416435182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45974.931416435182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45974.931416435182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45974.931416435182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45974.931416435182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45974.931416435182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45974.931416435182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45974.931416435182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45974.931416435182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45974.931416435182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45974.931416435182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45974.931416435182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45974.931416435182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45974.931416435182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45974.931416435182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45974.931416435182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45974.931416435182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45974.931416435182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45974.931416435182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45974.931416435182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45974.931416435182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45974.931416435182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45974.931416435182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45974.931416435182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45974.931416435182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45974.931416435182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45974.931416435182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45974.931416435182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45974.931416435182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45974.931416435182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45974.931416435182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45974.931416435182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45974.931416435182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45974.931416435182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45974.931416435182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45974.931416435182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45974.931416435182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45974.931416435182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45974.931416435182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45974.931416435182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45974.931416435182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45974.931416435182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45974.931416435182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45974.931416435182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45974.931416435182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45974.931416435182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45974.931416435182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45974.931416435182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45974.931416435182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45974.931416435182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45974.931416435182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45974.931416435182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45974.931416435182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45974.931416435182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45974.931416435182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45974.931416435182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45974.931416435182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45974.931416435182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45974.931416435182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45974.931416435182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45974.931416435182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45974.931416435182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45974.931416435182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45974.931416435182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45974.931416435182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45974.931416435182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45974.931416435182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45974.931416435182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45974.931416435182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45974.931416435182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45974.931416435182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45974.931416435182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45974.931416435182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45974.931416435182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45974.931416435182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45974.931416435182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45974.931416435182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45974.931416435182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45974.931416435182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45974.931416435182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45974.931416435182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45974.931416435182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45974.931416435182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45974.931416435182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45974.931416435182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45974.931416435182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45974.931416435182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45974.931416435182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45974.931416435182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45974.931416435182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45974.931416435182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45974.931416435182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45974.931416435182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45974.931416435182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45974.931416435182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45974.931416435182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45974.931416435182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45974.931416435182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45974.931416435182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45974.931416435182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45974.931416435182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45974.931416435182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45974.931416435182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45974.931416435182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45974.931416435182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45974.931416435182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45974.931416435182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45974.931416435182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45974.931416435182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45974.931416435182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45974.931416435182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45974.931416435182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45974.931416435182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45974.931416435182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45974.931416435182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45974.931416435182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45974.931416435182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45974.931416435182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45974.931416435182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45974.931416435182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45974.931416435182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45974.931416435182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45974.931416435182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45974.931416435182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45974.931416435182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45974.931416435182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45974.931416435182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45974.931416435182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45974.931416435182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45974.931416435182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45974.931416435182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45974.931416435182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45974.931416435182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45974.931416435182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45974.931416435182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45974.931416435182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45974.931416435182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45974.931416435182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45974.931416435182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45974.931416435182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45974.931416435182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45974.931416435182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45974.931416435182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45974.931416435182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45974.931416435182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45974.931416435182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45974.931416435182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45974.931416435182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45974.931416435182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45974.931416435182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45974.931416435182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45974.931416435182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45974.931416435182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45974.931416435182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45974.931416435182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45974.931416435182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45974.931416435182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45974.931416435182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45974.931416435182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45974.931416435182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45974.931416435182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45974.931416435182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45974.931416435182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45974.931416435182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45974.931416435182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45974.931416435182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45974.931416435182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45974.931416435182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45974.931416435182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45974.931416435182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45974.931416435182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45974.931416435182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45974.931416435182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45974.931416435182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45974.931416435182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45974.931416435182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45974.931416435182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45974.931416435182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45974.931416435182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45974.931416435182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45974.931416435182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45974.931416435182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45974.931416435182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45974.931416435182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45974.931416435182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45974.931416435182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45974.931416435182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45974.931416435182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45974.931416435182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45974.931416435182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45974.931416435182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45974.931416435182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45974.931416435182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45974.931416435182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45974.931416435182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45974.931416435182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45974.931416435182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45974.931416435182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45974.931416435182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45974.931416435182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45974.931416435182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45974.931416435182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45974.931416435182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45974.931416435182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45974.931416435182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45974.931416435182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45974.931416435182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45974.931416435182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45974.931416435182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45974.931416435182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45974.931416435182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45974.931416435182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45974.931416435182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45974.931416435182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45974.931416435182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45974.931416435182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45974.931416435182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45974.931416435182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45974.931416435182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45974.931416435182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45974.931416435182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45974.931416435182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45974.931416435182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45974.931416435182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45974.931416435182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45974.931416435182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45974.931416435182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45974.931416435182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45974.931416435182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45974.931416435182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45974.931416435182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45974.931416435182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45974.931416435182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45974.931416435182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45974.931416435182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45974.931416435182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45974.931416435182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45974.931416435182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45974.931416435182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45974.931416435182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45974.931416435182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45974.931416435182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45974.931416435182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45974.931416435182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45974.931416435182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45974.931416435182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45974.931416435182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45974.931416435182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45974.931416435182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45974.931416435182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45974.931416435182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45974.931416435182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45974.931416435182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45974.931416435182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45974.931416435182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45974.931416435182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45974.931416435182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45974.931416435182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45974.931416435182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45974.931416435182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45974.931416435182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45974.931416435182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45974.931416435182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45974.931416435182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45974.931416435182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45974.931416435182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45974.931416435182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45974.931416435182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45974.931416435182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45974.931416435182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45974.931416435182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45974.931416435182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45974.931416435182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45974.931416435182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45974.931416435182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45974.931416435182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45974.931416435182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45974.931416435182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45974.931416435182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45974.931416435182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45974.931416435182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45974.931416435182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45974.931416435182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45974.931416435182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45974.931416435182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45974.931416435182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45974.931416435182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45974.931416435182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45974.931416435182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45974.931416435182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45974.931416435182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45974.931416435182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45974.931416435182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45974.931416435182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45974.931416435182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45974.931416435182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45974.931416435182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45974.931416435182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45974.931416435182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45974.931416435182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45974.931416435182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45974.931416435182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45974.931416435182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45974.931416435182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45974.931416435182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45974.931416435182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45974.931416435182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45974.931416435182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45974.931416435182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45974.931416435182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45974.931416435182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45974.931416435182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45974.931416435182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45974.931416435182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45974.931416435182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45974.931416435182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45974.931416435182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45974.931416435182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45974.931416435182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45974.931416435182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45974.931416435182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45974.931416435182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45974.931416435182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45974.931416435182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45974.931416435182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45974.931416435182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45974.931416435182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45974.931416435182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45974.931416435182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45974.931416435182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45974.931416435182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45974.931416435182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45974.931416435182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45974.931416435182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45974.931416435182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45974.931416435182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45974.931416435182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45974.931416435182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45974.931416435182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45974.931416435182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45974.931416435182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45974.931416435182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45974.931416435182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45974.931416435182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45974.931416435182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45974.931416435182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45974.931416435182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45974.931416435182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45974.931416435182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45974.931416435182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45974.931416435182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45974.931416435182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45974.931416435182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45974.931416435182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45974.931416435182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45974.931416435182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45974.931416435182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45974.931416435182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45974.931416435182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45974.931416435182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45974.931416435182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45974.931416435182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45974.931416435182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45974.931416435182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45974.931416435182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45974.931416435182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45974.931416435182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45974.931416435182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45974.931416435182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45974.931416435182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45974.931416435182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45974.931416435182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45974.931416435182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45974.931416435182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45974.931416435182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45974.931416435182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45974.931416435182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45974.931416435182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45974.931416435182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45974.931416435182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45974.931416435182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45974.931416435182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45974.931416435182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45974.931416435182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45974.931416435182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45974.931416435182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45974.931416435182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45974.931416435182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45974.931416435182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45974.931416435182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45974.931416435182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45974.931416435182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45974.931416435182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45974.931416435182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45974.931416435182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45974.931416435182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45974.931416435182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45974.931416435182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45974.931416435182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45974.931416435182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45974.931416435182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45974.931416435182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45974.931416435182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45974.931416435182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45974.931416435182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45974.931416435182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45974.931416435182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45974.931416435182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45974.931416435182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45974.931416435182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45974.931416435182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45974.931416435182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45974.931416435182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45974.931416435182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45974.931416435182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45974.931416435182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45974.931416435182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45974.931416435182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45974.931416435182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45974.931416435182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45974.931416435182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45974.931416435182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45974.931416435182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45974.931416435182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45974.931416435182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45974.931416435182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45974.931416435182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45974.931416435182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45974.931416435182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45974.931416435182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45974.931416435182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45974.931416435182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45974.931416435182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45974.931416435182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45974.931416435182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45974.931416435182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45974.931416435182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45974.931416435182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45974.931416435182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45974.931416435182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45974.931416435182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45974.931416435182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45974.931416435182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45974.931416435182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45974.931416435182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45974.931416435182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45974.931416435182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45974.931416435182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45974.931416435182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45974.931416435182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45974.931416435182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45974.931416435182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45974.931416435182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45974.931416435182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45974.931416435182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45974.931416435182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45974.931416435182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45974.931416435182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45974.931416435182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45974.931416435182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45974.931416435182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45974.931416435182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45974.931416435182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45974.931416435182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45974.931416435182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45974.931416435182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45974.931416435182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45974.931416435182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45974.931416435182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45974.931416435182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45974.931416435182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45974.931416435182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45974.931416435182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45974.931416435182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45974.931416435182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45974.931416435182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45974.931416435182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45974.931416435182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45974.931416435182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45974.931416435182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45974.931416435182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45974.931416435182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45974.931416435182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45974.931416435182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45974.931416435182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45974.931416435182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45974.931416435182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45974.931416435182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45974.931416435182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45974.931416435182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45974.931416435182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45974.931416435182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45974.931416435182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45974.931416435182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45974.931416435182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45974.931416435182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45974.931416435182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45974.931416435182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45974.931416435182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45974.931416435182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45974.931416435182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45974.931416435182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45974.931416435182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45974.931416435182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45974.931416435182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45974.931416435182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45974.931416435182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45974.931416435182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45974.931416435182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45974.931416435182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45974.931416435182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45974.931416435182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45974.931416435182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45974.931416435182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45974.931416435182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45974.931416435182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45974.931416435182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45974.931416435182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45974.931416435182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45974.931416435182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45974.931416435182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45974.931416435182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45974.931416435182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45974.931416435182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45974.931416435182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45974.931416435182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45974.931416435182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45974.931416435182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45974.931416435182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45974.931416435182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45974.931416435182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45974.931416435182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45974.931416435182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45974.931416435182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45974.931416435182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45974.931416435182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45974.931416435182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45974.931416435182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45974.931416435182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45974.931416435182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45974.931416435182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45974.931416435182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45974.931416435182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45974.931416435182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45974.931416435182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45974.931416435182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45974.931416435182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45974.931416435182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45974.931416435182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45974.931416435182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45974.931416435182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45974.931416435182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45974.931416435182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45974.931416435182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45974.931416435182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45974.931416435182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45974.931416435182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45974.931416435182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45974.931416435182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45974.931416435182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45974.931416435182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45974.931416435182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45974.931416435182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45974.931416435182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45974.931416435182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45974.931416435182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45974.931416435182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45974.931416435182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45974.931416435182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45974.931416435182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45974.931416435182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45974.931416435182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45974.931416435182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45974.931416435182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45974.931416435182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45974.931416435182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45974.931416435182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45974.931416435182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45974.931416435182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45974.931416435182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45974.931416435182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45974.931416435182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45974.931416435182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45974.931416435182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45974.931416435182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45974.931416435182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45974.931416435182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45974.931416435182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45974.931416435182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45974.931416435182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45974.931416435182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45974.931416435182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45974.931416435182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45974.931416435182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45974.931416435182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45974.931416435182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45974.931416435182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45974.931416435182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45974.931416435182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45974.931416435182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45974.931416435182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45974.931416435182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45974.931416435182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45974.931416435182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45974.931416435182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45974.931416435182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45974.931416435182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45974.931416435182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45974.931416435182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45974.931416435182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45974.931416435182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45974.931416435182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45974.931416435182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45974.931416435182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45974.931416435182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45974.931416435182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45974.931416435182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45974.931416435182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45974.931416435182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45974.931416435182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45974.931416435182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45974.931416435182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45974.931416435182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45974.931416435182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45974.931416435182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45974.931416435182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45974.931416435182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45974.931416435182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45974.931416435182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45974.931416435182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45974.931416435182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45974.931416435182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45974.931416435182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45974.931416435182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45974.931416435182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45974.931416435182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45974.931416435182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45974.931416435182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45974.931416435182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45974.931416435182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45974.931416435182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45974.931416435182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45974.931416435182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45974.931416435182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45974.931416435182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45974.931416435182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45974.931416435182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45974.931416435182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45974.931416435182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45974.931416435182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45974.931416435182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45974.931416435182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45974.931416435182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45974.931416435182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45974.931416435182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45974.931416435182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45974.931416435182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45974.931416435182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45974.931416435182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45974.931416435182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45974.931416435182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45974.931416435182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45974.931416435182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45974.931416435182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45974.931416435182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45974.931416435182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45974.931416435182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45974.931416435182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45974.931416435182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45974.931416435182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45974.931416435182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45974.931416435182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45974.931416435182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45974.931416435182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45974.931416435182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45974.931416435182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45974.931416435182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45974.931416435182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45974.931416435182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45974.931416435182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45974.931416435182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45974.931416435182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45974.931416435182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45974.931416435182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45974.931416435182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45974.931416435182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45974.931416435182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45974.931416435182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45974.931416435182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45974.931416435182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45974.931416435182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45974.931416435182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45974.931416435182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45974.931416435182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45974.931416435182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45974.931416435182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45974.931416435182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45974.931416435182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45974.931416435182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45974.931416435182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45974.931416435182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45974.931416435182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45974.931416435182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45974.931416435182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45974.931416435182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45974.931416435182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45974.931416435182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45974.931416435182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45974.931416435182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45974.931416435182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45974.931416435182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45974.931416435182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45974.931416435182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45974.931416435182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45974.931416435182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45974.931416435182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45974.931416435182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45974.931416435182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45974.931416435182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45974.931416435182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45974.931416435182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45974.931416435182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45974.931416435182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45974.931416435182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45974.931416435182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45974.931416435182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45974.931416435182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45974.931416435182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45974.931416435182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45974.931416435182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45974.931416435182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45974.931416435182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45974.931416435182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45974.931416435182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45974.931416435182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45974.931416435182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45974.931416435182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45974.931416435182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45974.931416435182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45974.931416435182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45974.931416435182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45974.931416435182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45974.931416435182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45974.931416435182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45974.931416435182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45974.931416435182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45974.931416435182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45974.931416435182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45974.931416435182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45974.931416435182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45974.931416435182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45974.931416435182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45974.931416435182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45974.931416435182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45974.931416435182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45974.931416435182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45974.931416435182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45974.931416435182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45974.931416435182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45974.931416435182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45974.931416435182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45974.931416435182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45974.931416435182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45974.931416435182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45974.931416435182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45974.931416435182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45974.931416435182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45974.931416435182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45974.931416435182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45974.931416435182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45974.931416435182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45974.931416435182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45974.931416435182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45974.931416435182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45974.931416435182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45974.931416435182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45974.931416435182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45974.931416435182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45974.931416435182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45974.931416435182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45974.931416435182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45974.931416435182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45974.931416435182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45974.931416435182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45974.931416435182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45974.931416435182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45974.931416435182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45974.931416435182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45974.931416435182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45974.931416435182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45974.931416435182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45974.931416435182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45974.931416435182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45974.931416435182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45974.931416435182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45974.931416435182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45974.931416435182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45974.931416435182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45974.931416435182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45974.931416435182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45974.931416435182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45974.931416435182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45974.931416435182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45974.931416435182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45974.931416435182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45974.931416435182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45974.931416435182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45974.931416435182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45974.931416435182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45974.931416435182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45974.931416435182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45974.931416435182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45974.931416435182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45974.931416435182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45974.931416435182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45974.931416435182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45974.931416435182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45974.931416435182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45974.931416435182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45974.931416435182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45974.931416435182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45974.931416435182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45974.931416435182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45974.931416435182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45974.931416435182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45974.931416435182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45974.931416435182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45974.931416435182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45974.931416435182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45974.931416435182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45974.931416435182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45974.931416435182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45974.931416435182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45974.931416435182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45974.931416435182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45974.931416435182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45974.931416435182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45974.931416435182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45974.931416435182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45974.931416435182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45974.931416435182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45974.931416435182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45974.931416435182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45974.931416435182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45974.931416435182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45974.931416435182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45974.931416435182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45974.931416435182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45974.931416435182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45974.931416435182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45974.931416435182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45974.931416435182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45974.931416435182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45974.931416435182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45974.931416435182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45974.931416435182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45974.931416435182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45974.931416435182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45974.931416435182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45974.931416435182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45974.931416435182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45974.931416435182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45974.931416435182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45974.931416435182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45974.931416435182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45974.931416435182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45974.931416435182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45974.931416435182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45974.931416435182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45974.931416435182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45974.931416435182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45974.931416435182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45974.931416435182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45974.931416435182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45974.931416435182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45974.931416435182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45974.931416435182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45974.931416435182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45974.931416435182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45974.931416435182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45974.931416435182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45974.931416435182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45974.931416435182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45974.931416435182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45974.931416435182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45974.931416435182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45974.931416435182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45974.931416435182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45974.931416435182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45974.931416435182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45974.931416435182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45974.931416435182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45974.931416435182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45974.931416435182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45974.931416435182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45974.931416435182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45974.931416435182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45974.931416435182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45974.931416435182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45974.931416435182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45974.931416435182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45974.931416435182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45974.931416435182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45974.931416435182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45974.931416435182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45974.931416435182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45974.931416435182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45974.931416435182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45974.931416435182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45974.931416435182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45974.931416435182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45974.931416435182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45974.931416435182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45974.931416435182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45974.931416435182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45974.931416435182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45974.931416435182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45974.931416435182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45974.931416435182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45974.931416435182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45974.931416435182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45974.931416435182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45974.931416435182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45974.931416435182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45974.931416435182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45974.931416435182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45974.931416435182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45974.931416435182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45974.931416435182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45974.931416435182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45974.931416435182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45974.931416435182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45974.931416435182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45974.931416435182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45974.931416435182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45974.931416435182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45974.931416435182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45974.931416435182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45974.931416435182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45974.931416435182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45974.931416435182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45974.931416435182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45974.931416435182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45974.931416435182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45974.931416435182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45974.931416435182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45974.931416435182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45974.931416435182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45974.931416435182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45974.931416435182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45974.931416435182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45974.931416435182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45974.931416435182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45974.931416435182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45974.931416435182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45974.931416435182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45974.931416435182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45974.931416435182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45974.931416435182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45974.931416435182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45974.931416435182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45974.931416435182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45974.931416435182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45974.931416435182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45974.931416435182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45974.931416435182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45974.931416435182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45974.931416435182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45974.931416435182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45974.931416435182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45974.931416435182</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8"/>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271.45069884258555</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2</v>
      </c>
      <c r="D3" s="92" t="s">
        <v>34913</v>
      </c>
      <c r="E3" s="95" t="s">
        <v>39021</v>
      </c>
      <c r="F3" s="96"/>
      <c r="G3" s="97">
        <f ca="1">IFERROR(NOW()-F3,"")</f>
        <v>45974.931416435182</v>
      </c>
      <c r="H3" s="96">
        <v>45974.845023148147</v>
      </c>
      <c r="I3" s="135" t="str">
        <f>IFERROR(VLOOKUP(D3,DB!A:F,6,0),"")</f>
        <v>Generator-SG</v>
      </c>
      <c r="J3" s="135" t="str">
        <f>IFERROR(VLOOKUP(D3,DB!A:G,7,0),"")</f>
        <v>Vandalized</v>
      </c>
      <c r="K3" s="98" t="s">
        <v>39112</v>
      </c>
      <c r="L3" s="92" t="str">
        <f>IFERROR(VLOOKUP(D3,DB!A:I,9,0),"")</f>
        <v>Latis</v>
      </c>
    </row>
    <row r="4" spans="1:16" ht="15" customHeight="1">
      <c r="A4" s="135"/>
      <c r="B4" s="135" t="str">
        <f>IFERROR(VLOOKUP(D4,DB!A:K,11,0),"")</f>
        <v/>
      </c>
      <c r="C4" s="94"/>
      <c r="D4" s="92"/>
      <c r="E4" s="95"/>
      <c r="F4" s="96"/>
      <c r="G4" s="97">
        <f ca="1">IFERROR(NOW()-F4,"")</f>
        <v>45974.931416435182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45974.931416435182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45974.931416435182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45974.931416435182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45974.931416435182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45974.931416435182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45974.931416435182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45974.931416435182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45974.931416435182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45974.931416435182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45974.931416435182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45974.931416435182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45974.931416435182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45974.931416435182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45974.931416435182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45974.931416435182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45974.931416435182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45974.931416435182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45974.931416435182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45974.931416435182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45974.931416435182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45974.931416435182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45974.931416435182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45974.931416435182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45974.931416435182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45974.931416435182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45974.931416435182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45974.931416435182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45974.931416435182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45974.931416435182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45974.931416435182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45974.931416435182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45974.931416435182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45974.931416435182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45974.931416435182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45974.931416435182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45974.931416435182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45974.931416435182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45974.931416435182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45974.931416435182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45974.931416435182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45974.931416435182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45974.931416435182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45974.931416435182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45974.931416435182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45974.931416435182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45974.931416435182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45974.931416435182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45974.931416435182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45974.931416435182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45974.931416435182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45974.931416435182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45974.931416435182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45974.931416435182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45974.931416435182</v>
      </c>
      <c r="H58" s="96"/>
      <c r="I58" s="135" t="str">
        <f>IFERROR(VLOOKUP(D58,DB!A:F,6,0),"")</f>
        <v/>
      </c>
      <c r="J58" s="135" t="str">
        <f>IFERROR(VLOOKUP(D58,DB!A:G,7,0),"")</f>
        <v/>
      </c>
      <c r="K58" s="98"/>
      <c r="L58" s="92" t="str">
        <f>IFERROR(VLOOKUP(D58,DB!A:I,9,0),"")</f>
        <v/>
      </c>
    </row>
  </sheetData>
  <dataValidations count="2">
    <dataValidation allowBlank="1" showInputMessage="1" showErrorMessage="1" sqref="E1" xr:uid="{A4F81451-56CC-4543-9497-104C4E44EE4B}"/>
    <dataValidation type="list" allowBlank="1" showInputMessage="1" showErrorMessage="1" sqref="E2:E5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9"/>
  <sheetViews>
    <sheetView workbookViewId="0">
      <selection activeCell="K16" sqref="K16"/>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83.099356249993434</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39024</v>
      </c>
      <c r="F3" s="38">
        <v>45926.188877314817</v>
      </c>
      <c r="G3" s="116">
        <f t="shared" ref="G3" ca="1" si="0">IFERROR(NOW()-F3,"")</f>
        <v>48.742539120365109</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39024</v>
      </c>
      <c r="F4" s="125">
        <v>45948.661111111112</v>
      </c>
      <c r="G4" s="126">
        <f t="shared" ref="G4:G8" ca="1" si="1">IFERROR(NOW()-F4,"")</f>
        <v>26.270305324069341</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t="s">
        <v>39121</v>
      </c>
      <c r="B6" s="124" t="str">
        <f>IFERROR(VLOOKUP(D6,DB!A:K,11,0),"")</f>
        <v>R5</v>
      </c>
      <c r="C6" s="124">
        <v>1</v>
      </c>
      <c r="D6" s="124" t="s">
        <v>36049</v>
      </c>
      <c r="E6" s="124" t="s">
        <v>39021</v>
      </c>
      <c r="F6" s="157">
        <v>45974.832604166666</v>
      </c>
      <c r="G6" s="126">
        <f t="shared" ca="1" si="1"/>
        <v>9.8812268515757751E-2</v>
      </c>
      <c r="H6" s="125">
        <v>45974.826354166667</v>
      </c>
      <c r="I6" s="124" t="str">
        <f>IFERROR(VLOOKUP(D6,DB!A:F,6,0),"")</f>
        <v>Generator-SG</v>
      </c>
      <c r="J6" s="124" t="str">
        <f>IFERROR(VLOOKUP(D6,DB!A:G,7,0),"")</f>
        <v>Vandalized</v>
      </c>
      <c r="K6" s="124" t="s">
        <v>39122</v>
      </c>
      <c r="L6" s="124" t="str">
        <f>IFERROR(VLOOKUP(D6,DB!A:I,9,0),"")</f>
        <v>Latis</v>
      </c>
    </row>
    <row r="7" spans="1:13">
      <c r="A7" s="124"/>
      <c r="B7" s="124" t="str">
        <f>IFERROR(VLOOKUP(D7,DB!A:K,11,0),"")</f>
        <v/>
      </c>
      <c r="C7" s="124"/>
      <c r="D7"/>
      <c r="E7" s="124"/>
      <c r="F7" s="124"/>
      <c r="G7" s="126">
        <f t="shared" ca="1" si="1"/>
        <v>45974.931416435182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45974.931416435182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ref="G9:G72" ca="1" si="2">IFERROR(NOW()-F9,"")</f>
        <v>45974.931416435182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45974.931416435182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45974.931416435182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45974.931416435182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45974.931416435182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45974.931416435182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45974.931416435182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45974.931416435182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45974.931416435182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45974.931416435182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45974.931416435182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45974.931416435182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45974.931416435182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45974.931416435182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45974.931416435182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45974.931416435182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45974.931416435182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45974.931416435182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45974.931416435182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45974.931416435182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45974.931416435182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45974.931416435182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45974.931416435182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45974.931416435182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45974.931416435182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45974.931416435182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45974.931416435182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45974.931416435182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45974.931416435182</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45974.931416435182</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45974.931416435182</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45974.931416435182</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45974.931416435182</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45974.931416435182</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45974.931416435182</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45974.931416435182</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45974.931416435182</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45974.931416435182</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45974.931416435182</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45974.931416435182</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45974.931416435182</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45974.931416435182</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45974.931416435182</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45974.931416435182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45974.931416435182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45974.931416435182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45974.931416435182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45974.931416435182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45974.931416435182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45974.931416435182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45974.931416435182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45974.931416435182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45974.931416435182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45974.931416435182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45974.931416435182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45974.931416435182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45974.931416435182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45974.931416435182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45974.931416435182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45974.931416435182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45974.931416435182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45974.931416435182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45974.931416435182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45974.931416435182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ref="G73:G136" ca="1" si="3">IFERROR(NOW()-F73,"")</f>
        <v>45974.931416435182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45974.931416435182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45974.931416435182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45974.931416435182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45974.931416435182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45974.931416435182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45974.931416435182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45974.931416435182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45974.931416435182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45974.931416435182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45974.931416435182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45974.931416435182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45974.931416435182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45974.931416435182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45974.931416435182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45974.931416435182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45974.931416435182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45974.931416435182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45974.931416435182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45974.931416435182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45974.931416435182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45974.931416435182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45974.931416435182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45974.931416435182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45974.931416435182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45974.931416435182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45974.931416435182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45974.931416435182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45974.931416435182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45974.931416435182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45974.931416435182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45974.931416435182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45974.931416435182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45974.931416435182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45974.931416435182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45974.931416435182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45974.931416435182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45974.931416435182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45974.931416435182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45974.931416435182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45974.931416435182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45974.931416435182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45974.931416435182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45974.931416435182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45974.931416435182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45974.931416435182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45974.931416435182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45974.931416435182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45974.931416435182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45974.931416435182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45974.931416435182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45974.931416435182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45974.931416435182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45974.931416435182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45974.931416435182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45974.931416435182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45974.931416435182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45974.931416435182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45974.931416435182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45974.931416435182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45974.931416435182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45974.931416435182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45974.931416435182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45974.931416435182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ref="G137:G200" ca="1" si="4">IFERROR(NOW()-F137,"")</f>
        <v>45974.931416435182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45974.931416435182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45974.931416435182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45974.931416435182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45974.931416435182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45974.931416435182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45974.931416435182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45974.931416435182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45974.931416435182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45974.931416435182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45974.931416435182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45974.931416435182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45974.931416435182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45974.931416435182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45974.931416435182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45974.931416435182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45974.931416435182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45974.931416435182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45974.931416435182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45974.931416435182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45974.931416435182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45974.931416435182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45974.931416435182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45974.931416435182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45974.931416435182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45974.931416435182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45974.931416435182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45974.931416435182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45974.931416435182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45974.931416435182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45974.931416435182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45974.931416435182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45974.931416435182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45974.931416435182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45974.931416435182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45974.931416435182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45974.931416435182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45974.931416435182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45974.931416435182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45974.931416435182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45974.931416435182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45974.931416435182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45974.931416435182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45974.931416435182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45974.931416435182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45974.931416435182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45974.931416435182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45974.931416435182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45974.931416435182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45974.931416435182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45974.931416435182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45974.931416435182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45974.931416435182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45974.931416435182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45974.931416435182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45974.931416435182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45974.931416435182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45974.931416435182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45974.931416435182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45974.931416435182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45974.931416435182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45974.931416435182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45974.931416435182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45974.931416435182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ref="G201:G264" ca="1" si="5">IFERROR(NOW()-F201,"")</f>
        <v>45974.931416435182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45974.931416435182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45974.931416435182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45974.931416435182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45974.931416435182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45974.931416435182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45974.931416435182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45974.931416435182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45974.931416435182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45974.931416435182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45974.931416435182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45974.931416435182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45974.931416435182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45974.931416435182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45974.931416435182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45974.931416435182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45974.931416435182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45974.931416435182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45974.931416435182</v>
      </c>
      <c r="H219" s="124"/>
      <c r="I219" s="124" t="str">
        <f>IFERROR(VLOOKUP(D219,DB!A:F,6,0),"")</f>
        <v/>
      </c>
      <c r="J219" s="124" t="str">
        <f>IFERROR(VLOOKUP(D219,DB!A:G,7,0),"")</f>
        <v/>
      </c>
      <c r="K219" s="124"/>
      <c r="L219" s="124" t="str">
        <f>IFERROR(VLOOKUP(D219,DB!A:I,9,0),"")</f>
        <v/>
      </c>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sheetData>
  <dataValidations count="2">
    <dataValidation allowBlank="1" showInputMessage="1" showErrorMessage="1" sqref="E1" xr:uid="{920C6338-E771-4DAE-8C89-92A9093EA4DE}"/>
    <dataValidation type="list" allowBlank="1" showInputMessage="1" showErrorMessage="1" sqref="E2:E2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6"/>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8" ca="1" si="0">IFERROR(NOW()-F2,"-")</f>
        <v>45974.931416435182</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45974.931416435182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45974.931416435182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45974.931416435182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45974.931416435182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45974.931416435182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45974.931416435182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45974.931416435182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45974.931416435182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45974.931416435182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45974.931416435182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45974.931416435182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45974.931416435182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45974.931416435182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45974.931416435182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45974.931416435182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45974.931416435182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45974.931416435182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45974.931416435182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45974.931416435182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45974.931416435182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45974.931416435182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45974.931416435182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45974.931416435182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45974.931416435182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45974.931416435182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45974.931416435182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45974.931416435182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45974.931416435182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45974.931416435182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45974.931416435182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45974.931416435182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45974.931416435182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45974.931416435182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45974.931416435182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45974.931416435182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45974.931416435182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ref="G39:G102" ca="1" si="1">IFERROR(NOW()-F39,"-")</f>
        <v>45974.931416435182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45974.931416435182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45974.931416435182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45974.931416435182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45974.931416435182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45974.931416435182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45974.931416435182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45974.931416435182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45974.931416435182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45974.931416435182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45974.931416435182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45974.931416435182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45974.931416435182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45974.931416435182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45974.931416435182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45974.931416435182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45974.931416435182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45974.931416435182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45974.931416435182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45974.931416435182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45974.931416435182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45974.931416435182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45974.931416435182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45974.931416435182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45974.931416435182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45974.931416435182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45974.931416435182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45974.931416435182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45974.931416435182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45974.931416435182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45974.931416435182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45974.931416435182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45974.931416435182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45974.931416435182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45974.931416435182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45974.931416435182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45974.931416435182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45974.931416435182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45974.931416435182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45974.931416435182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45974.931416435182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45974.931416435182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45974.931416435182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45974.931416435182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45974.931416435182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45974.931416435182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45974.931416435182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45974.931416435182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45974.931416435182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45974.931416435182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45974.931416435182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45974.931416435182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45974.931416435182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45974.931416435182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45974.931416435182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45974.931416435182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45974.931416435182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45974.931416435182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45974.931416435182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45974.931416435182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45974.931416435182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45974.931416435182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45974.931416435182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45974.931416435182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ref="G103:G136" ca="1" si="2">IFERROR(NOW()-F103,"-")</f>
        <v>45974.931416435182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45974.931416435182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45974.931416435182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45974.931416435182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45974.931416435182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45974.931416435182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45974.931416435182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45974.931416435182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45974.931416435182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45974.931416435182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45974.931416435182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45974.931416435182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45974.931416435182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45974.931416435182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45974.931416435182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45974.931416435182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45974.931416435182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45974.931416435182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45974.931416435182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45974.931416435182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45974.931416435182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45974.931416435182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45974.931416435182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45974.931416435182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45974.931416435182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45974.931416435182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45974.931416435182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45974.931416435182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45974.931416435182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45974.931416435182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45974.931416435182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45974.931416435182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45974.931416435182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45974.931416435182</v>
      </c>
      <c r="H136" s="143"/>
      <c r="I136" s="141" t="str">
        <f>IFERROR(VLOOKUP(D136,DB!A:F,6,0),"")</f>
        <v/>
      </c>
      <c r="J136" s="141" t="str">
        <f>IFERROR(VLOOKUP(D136,DB!A:G,7,0),"")</f>
        <v/>
      </c>
      <c r="K136" s="144"/>
      <c r="L136" s="145" t="str">
        <f>IFERROR(VLOOKUP(D136,DB!A:I,9,0),"")</f>
        <v/>
      </c>
    </row>
  </sheetData>
  <dataValidations count="2">
    <dataValidation allowBlank="1" showInputMessage="1" showErrorMessage="1" sqref="E1" xr:uid="{9E1BC488-8814-4F8A-8DBE-742B3278AB71}"/>
    <dataValidation type="list" allowBlank="1" showInputMessage="1" showErrorMessage="1" sqref="E2:E13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2025-11-13T19:22:51Z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