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17" documentId="13_ncr:1_{F6CB121F-512D-4AA6-A0C1-0FB36C537598}" xr6:coauthVersionLast="47" xr6:coauthVersionMax="47" xr10:uidLastSave="{8CCD6D27-4D8A-4260-AF42-769822B7263B}"/>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<sst xmlns="http://schemas.openxmlformats.org/spreadsheetml/2006/main" count="179035" uniqueCount="39109">
  <si>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</si>
  <si>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</si>
  <si>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</si>
  <si>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</si>
  <si>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</si>
  <si>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</si>
  <si>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</si>
  <si>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</si>
  <si>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</si>
  <si>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</si>
  <si>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</si>
  <si>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</si>
  <si>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</si>
  <si>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</si>
  <si>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</si>
  <si>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</si>
  <si>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</si>
  <si>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</si>
  <si>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</si>
  <si>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</si>
  <si>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</si>
  <si>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</si>
  <si>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</si>
  <si>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</si>
  <si>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</si>
  <si>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</si>
  <si>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</si>
  <si>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</si>
  <si>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</si>
  <si>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</si>
  <si>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</si>
  <si>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</si>
  <si>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</si>
  <si>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</si>
  <si>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</si>
  <si>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</si>
  <si>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</si>
  <si>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</si>
  <si>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</si>
  <si>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</si>
  <si>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</si>
  <si>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</si>
  <si>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</si>
  <si>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</si>
  <si>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</si>
  <si>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</si>
  <si>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</si>
  <si>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</si>
  <si>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</si>
  <si>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</si>
  <si>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</si>
  <si>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</si>
  <si>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</si>
  <si>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</si>
  <si>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</si>
  <si>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</si>
  <si>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</si>
  <si>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</si>
  <si>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</si>
  <si>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</si>
  <si>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</si>
  <si>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</si>
  <si>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</si>
  <si>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</si>
  <si>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</si>
  <si>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</si>
  <si>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</si>
  <si>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</si>
  <si>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</si>
  <si>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</si>
  <si>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</si>
  <si>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</si>
  <si>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</si>
  <si>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</si>
  <si>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</si>
  <si>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</si>
  <si>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</si>
  <si>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</si>
  <si>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</si>
  <si>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</si>
  <si>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</si>
  <si>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</si>
  <si>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</si>
  <si>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</si>
  <si>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</si>
  <si>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</si>
  <si>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</si>
  <si>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</si>
  <si>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</si>
  <si>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</si>
  <si>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</si>
  <si>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</si>
  <si>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</si>
  <si>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</si>
  <si>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</si>
  <si>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</si>
  <si>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</si>
  <si>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</si>
  <si>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</si>
  <si>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</si>
  <si>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</si>
  <si>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</si>
  <si>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</si>
  <si>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</si>
  <si>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</si>
  <si>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</si>
  <si>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</si>
  <si>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</si>
  <si>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</si>
  <si>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</si>
  <si>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</si>
  <si>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</si>
  <si>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</si>
  <si>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</si>
  <si>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</si>
  <si>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</si>
  <si>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</si>
  <si>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</si>
  <si>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</si>
  <si>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</si>
  <si>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</si>
  <si>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</si>
  <si>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</si>
  <si>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</si>
  <si>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</si>
  <si>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</si>
  <si>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</si>
  <si>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</si>
  <si>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</si>
  <si>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</si>
  <si>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</si>
  <si>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</si>
  <si>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</si>
  <si>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</si>
  <si>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</si>
  <si>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</si>
  <si>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</si>
  <si>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</si>
  <si>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</si>
  <si>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</si>
  <si>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</si>
  <si>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</si>
  <si>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</si>
  <si>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</si>
  <si>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</si>
  <si>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</si>
  <si>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</si>
  <si>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</si>
  <si>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</si>
  <si>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</si>
  <si>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</si>
  <si>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</si>
  <si>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</si>
  <si>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</si>
  <si>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</si>
  <si>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</si>
  <si>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</si>
  <si>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</si>
  <si>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</si>
  <si>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</si>
  <si>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</si>
  <si>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</si>
  <si>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</si>
  <si>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</si>
  <si>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</si>
  <si>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</si>
  <si>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</si>
  <si>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</si>
  <si>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</si>
  <si>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</si>
  <si>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</si>
  <si>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</si>
  <si>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</si>
  <si>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</si>
  <si>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</si>
  <si>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</si>
  <si>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</si>
  <si>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</si>
  <si>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</si>
  <si>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</si>
  <si>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</si>
  <si>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</si>
  <si>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</si>
  <si>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</si>
  <si>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</si>
  <si>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</si>
  <si>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</si>
  <si>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</si>
  <si>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</si>
  <si>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</si>
  <si>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</si>
  <si>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</si>
  <si>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</si>
  <si>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</si>
  <si>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</si>
  <si>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</si>
  <si>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</si>
  <si>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</si>
  <si>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</si>
  <si>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</si>
  <si>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</si>
  <si>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</si>
  <si>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</si>
  <si>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</si>
  <si>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</si>
  <si>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</si>
  <si>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</si>
  <si>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</si>
  <si>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</si>
  <si>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</si>
  <si>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</si>
  <si>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</si>
  <si>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</si>
  <si>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</si>
  <si>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</si>
  <si>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</si>
  <si>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</si>
  <si>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</si>
  <si>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</si>
  <si>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</si>
  <si>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</si>
  <si>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</si>
  <si>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</si>
  <si>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</si>
  <si>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</si>
  <si>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</si>
  <si>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</si>
  <si>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</si>
  <si>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</si>
  <si>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</si>
  <si>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</si>
  <si>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</si>
  <si>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</si>
  <si>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</si>
  <si>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</si>
  <si>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</si>
  <si>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</si>
  <si>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</si>
  <si>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</si>
  <si>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</si>
  <si>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</si>
  <si>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</si>
  <si>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</si>
  <si>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</si>
  <si>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</si>
  <si>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</si>
  <si>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</si>
  <si>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</si>
  <si>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</si>
  <si>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</si>
  <si>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</si>
  <si>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</si>
  <si>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</si>
  <si>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</si>
  <si>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</si>
  <si>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</si>
  <si>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</si>
  <si>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</si>
  <si>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</si>
  <si>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</si>
  <si>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</si>
  <si>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</si>
  <si>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</si>
  <si>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</si>
  <si>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</si>
  <si>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</si>
  <si>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</si>
  <si>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</si>
  <si>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</si>
  <si>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</si>
  <si>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</si>
  <si>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</si>
  <si>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</si>
  <si>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</si>
  <si>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</si>
  <si>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</si>
  <si>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</si>
  <si>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</si>
  <si>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</si>
  <si>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</si>
  <si>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</si>
  <si>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</si>
  <si>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</si>
  <si>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</si>
  <si>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</si>
  <si>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</si>
  <si>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</si>
  <si>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</si>
  <si>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</si>
  <si>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</si>
  <si>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</si>
  <si>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</si>
  <si>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</si>
  <si>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</si>
  <si>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</si>
  <si>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</si>
  <si>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</si>
  <si>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</si>
  <si>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</si>
  <si>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</si>
  <si>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</si>
  <si>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</si>
  <si>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</si>
  <si>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</si>
  <si>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</si>
  <si>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</si>
  <si>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</si>
  <si>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</si>
  <si>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</si>
  <si>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</si>
  <si>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</si>
  <si>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</si>
  <si>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</si>
  <si>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</si>
  <si>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</si>
  <si>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</si>
  <si>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</si>
  <si>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</si>
  <si>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</si>
  <si>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</si>
  <si>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</si>
  <si>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</si>
  <si>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</si>
  <si>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</si>
  <si>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</si>
  <si>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</si>
  <si>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</si>
  <si>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</si>
  <si>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</si>
  <si>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</si>
  <si>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</si>
  <si>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</si>
  <si>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</si>
  <si>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</si>
  <si>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</si>
  <si>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</si>
  <si>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</si>
  <si>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</si>
  <si>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</si>
  <si>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</si>
  <si>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</si>
  <si>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</si>
  <si>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</si>
  <si>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</si>
  <si>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</si>
  <si>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</si>
  <si>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</si>
  <si>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</si>
  <si>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</si>
  <si>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</si>
  <si>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</si>
  <si>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</si>
  <si>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</si>
  <si>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</si>
  <si>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</si>
  <si>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</si>
  <si>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</si>
  <si>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</si>
  <si>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</si>
  <si>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</si>
  <si>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</si>
  <si>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</si>
  <si>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</si>
  <si>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</si>
  <si>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</si>
  <si>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</si>
  <si>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</si>
  <si>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</si>
  <si>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</si>
  <si>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</si>
  <si>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</si>
  <si>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</si>
  <si>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</si>
  <si>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</si>
  <si>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</si>
  <si>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</si>
  <si>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</si>
  <si>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</si>
  <si>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</si>
  <si>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</si>
  <si>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</si>
  <si>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</si>
  <si>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</si>
  <si>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</si>
  <si>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</si>
  <si>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</si>
  <si>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</si>
  <si>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</si>
  <si>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</si>
  <si>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</si>
  <si>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</si>
  <si>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</si>
  <si>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</si>
  <si>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</si>
  <si>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</si>
  <si>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</si>
  <si>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</si>
  <si>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</si>
  <si>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</si>
  <si>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</si>
  <si>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</si>
  <si>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</si>
  <si>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</si>
  <si>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</si>
  <si>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</si>
  <si>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</si>
  <si>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</si>
  <si>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</si>
  <si>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</si>
  <si>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</si>
  <si>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</si>
  <si>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</si>
  <si>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</si>
  <si>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</si>
  <si>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</si>
  <si>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</si>
  <si>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</si>
  <si>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</si>
  <si>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</si>
  <si>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</si>
  <si>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</si>
  <si>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</si>
  <si>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</si>
  <si>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</si>
  <si>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</si>
  <si>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</si>
  <si>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</si>
  <si>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</si>
  <si>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</si>
  <si>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</si>
  <si>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</si>
  <si>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</si>
  <si>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</si>
  <si>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</si>
  <si>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</si>
  <si>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</si>
  <si>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</si>
  <si>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</si>
  <si>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</si>
  <si>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</si>
  <si>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</si>
  <si>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</si>
  <si>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</si>
  <si>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</si>
  <si>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</si>
  <si>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</si>
  <si>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</si>
  <si>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</si>
  <si>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</si>
  <si>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</si>
  <si>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</si>
  <si>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</si>
  <si>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</si>
  <si>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</si>
  <si>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</si>
  <si>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</si>
  <si>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</si>
  <si>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</si>
  <si>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</si>
  <si>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</si>
  <si>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</si>
  <si>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</si>
  <si>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</si>
  <si>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</si>
  <si>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</si>
  <si>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</si>
  <si>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</si>
  <si>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</si>
  <si>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</si>
  <si>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</si>
  <si>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</si>
  <si>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</si>
  <si>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</si>
  <si>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</si>
  <si>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</si>
  <si>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</si>
  <si>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</si>
  <si>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</si>
  <si>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</si>
  <si>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</si>
  <si>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</si>
  <si>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</si>
  <si>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</si>
  <si>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</si>
  <si>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</si>
  <si>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</si>
  <si>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</si>
  <si>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</si>
  <si>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</si>
  <si>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</si>
  <si>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</si>
  <si>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</si>
  <si>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</si>
  <si>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</si>
  <si>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</si>
  <si>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</si>
  <si>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</si>
  <si>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</si>
  <si>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</si>
  <si>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</si>
  <si>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</si>
  <si>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</si>
  <si>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</si>
  <si>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</si>
  <si>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</si>
  <si>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</si>
  <si>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</si>
  <si>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</si>
  <si>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</si>
  <si>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</si>
  <si>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</si>
  <si>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</si>
  <si>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</si>
  <si>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</si>
  <si>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</si>
  <si>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</si>
  <si>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</si>
  <si>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</si>
  <si>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</si>
  <si>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</si>
  <si>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</si>
  <si>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</si>
  <si>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</si>
  <si>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</si>
  <si>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</si>
  <si>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</si>
  <si>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</si>
  <si>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</si>
  <si>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</si>
  <si>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</si>
  <si>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</si>
  <si>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</si>
  <si>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</si>
  <si>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</si>
  <si>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</si>
  <si>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</si>
  <si>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</si>
  <si>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</si>
  <si>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</si>
  <si>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</si>
  <si>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</si>
  <si>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</si>
  <si>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</si>
  <si>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</si>
  <si>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</si>
  <si>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</si>
  <si>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</si>
  <si>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</si>
  <si>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</si>
  <si>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</si>
  <si>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</si>
  <si>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</si>
  <si>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</si>
  <si>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</si>
  <si>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</si>
  <si>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</si>
  <si>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</si>
  <si>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</si>
  <si>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</si>
  <si>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</si>
  <si>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</si>
  <si>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</si>
  <si>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</si>
  <si>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</si>
  <si>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</si>
  <si>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</si>
  <si>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</si>
  <si>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</si>
  <si>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</si>
  <si>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</si>
  <si>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</si>
  <si>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</si>
  <si>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</si>
  <si>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</si>
  <si>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</si>
  <si>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</si>
  <si>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</si>
  <si>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</si>
  <si>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</si>
  <si>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</si>
  <si>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</si>
  <si>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</si>
  <si>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</si>
  <si>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</si>
  <si>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</si>
  <si>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</si>
  <si>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</si>
  <si>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</si>
  <si>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</si>
  <si>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</si>
  <si>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</si>
  <si>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</si>
  <si>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</si>
  <si>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</si>
  <si>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</si>
  <si>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</si>
  <si>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</si>
  <si>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</si>
  <si>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</si>
  <si>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</si>
  <si>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</si>
  <si>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</si>
  <si>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</si>
  <si>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</si>
  <si>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</si>
  <si>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</si>
  <si>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</si>
  <si>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</si>
  <si>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</si>
  <si>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</si>
  <si>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</si>
  <si>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</si>
  <si>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</si>
  <si>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</si>
  <si>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</si>
  <si>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</si>
  <si>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</si>
  <si>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</si>
  <si>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</si>
  <si>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</si>
  <si>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</si>
  <si>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</si>
  <si>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</si>
  <si>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</si>
  <si>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</si>
  <si>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</si>
  <si>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</si>
  <si>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</si>
  <si>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</si>
  <si>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</si>
  <si>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</si>
  <si>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</si>
  <si>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</si>
  <si>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</si>
  <si>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</si>
  <si>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</si>
  <si>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</si>
  <si>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</si>
  <si>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</si>
  <si>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</si>
  <si>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</si>
  <si>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</si>
  <si>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</si>
  <si>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</si>
  <si>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</si>
  <si>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</si>
  <si>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</si>
  <si>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</si>
  <si>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</si>
  <si>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</si>
  <si>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</si>
  <si>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</si>
  <si>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</si>
  <si>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</si>
  <si>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</si>
  <si>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</si>
  <si>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</si>
  <si>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</si>
  <si>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</si>
  <si>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</si>
  <si>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</si>
  <si>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</si>
  <si>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</si>
  <si>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</si>
  <si>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</si>
  <si>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</si>
  <si>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</si>
  <si>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</si>
  <si>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</si>
  <si>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</si>
  <si>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</si>
  <si>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</si>
  <si>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</si>
  <si>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</si>
  <si>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</si>
  <si>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</si>
  <si>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</si>
  <si>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</si>
  <si>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</si>
  <si>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</si>
  <si>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</si>
  <si>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</si>
  <si>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</si>
  <si>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</si>
  <si>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</si>
  <si>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</si>
  <si>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</si>
  <si>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</si>
  <si>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</si>
  <si>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</si>
  <si>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</si>
  <si>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</si>
  <si>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</si>
  <si>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</si>
  <si>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</si>
  <si>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</si>
  <si>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</si>
  <si>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</si>
  <si>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</si>
  <si>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</si>
  <si>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</si>
  <si>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</si>
  <si>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</si>
  <si>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</si>
  <si>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</si>
  <si>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</si>
  <si>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</si>
  <si>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</si>
  <si>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</si>
  <si>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</si>
  <si>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</si>
  <si>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</si>
  <si>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</si>
  <si>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</si>
  <si>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</si>
  <si>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</si>
  <si>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</si>
  <si>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</si>
  <si>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</si>
  <si>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</si>
  <si>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</si>
  <si>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</si>
  <si>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</si>
  <si>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</si>
  <si>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</si>
  <si>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</si>
  <si>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</si>
  <si>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</si>
  <si>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</si>
  <si>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</si>
  <si>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</si>
  <si>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</si>
  <si>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</si>
  <si>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</si>
  <si>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</si>
  <si>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</si>
  <si>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</si>
  <si>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</si>
  <si>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</si>
  <si>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</si>
  <si>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</si>
  <si>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</si>
  <si>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</si>
  <si>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</si>
  <si>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</si>
  <si>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</si>
  <si>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</si>
  <si>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</si>
  <si>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</si>
  <si>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</si>
  <si>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</si>
  <si>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</si>
  <si>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</si>
  <si>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</si>
  <si>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</si>
  <si>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</si>
  <si>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</si>
  <si>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</si>
  <si>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</si>
  <si>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</si>
  <si>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</si>
  <si>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</si>
  <si>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</si>
  <si>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</si>
  <si>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</si>
  <si>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</si>
  <si>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</si>
  <si>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</si>
  <si>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</si>
  <si>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</si>
  <si>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</si>
  <si>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</si>
  <si>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</si>
  <si>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</si>
  <si>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</si>
  <si>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</si>
  <si>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</si>
  <si>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</si>
  <si>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</si>
  <si>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</si>
  <si>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</si>
  <si>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</si>
  <si>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</si>
  <si>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</si>
  <si>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</si>
  <si>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</si>
  <si>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</si>
  <si>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</si>
  <si>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</si>
  <si>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</si>
  <si>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</si>
  <si>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</si>
  <si>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</si>
  <si>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</si>
  <si>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</si>
  <si>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</si>
  <si>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</si>
  <si>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</si>
  <si>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</si>
  <si>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</si>
  <si>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</si>
  <si>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</si>
  <si>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</si>
  <si>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</si>
  <si>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</si>
  <si>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</si>
  <si>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</si>
  <si>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</si>
  <si>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</si>
  <si>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</si>
  <si>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</si>
  <si>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</si>
  <si>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</si>
  <si>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</si>
  <si>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</si>
  <si>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</si>
  <si>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</si>
  <si>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</si>
  <si>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</si>
  <si>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</si>
  <si>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</si>
  <si>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</si>
  <si>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</si>
  <si>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</si>
  <si>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</si>
  <si>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</si>
  <si>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</si>
  <si>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</si>
  <si>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</si>
  <si>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</si>
  <si>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</si>
  <si>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</si>
  <si>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</si>
  <si>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</si>
  <si>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</si>
  <si>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</si>
  <si>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</si>
  <si>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</si>
  <si>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</si>
  <si>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</si>
  <si>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</si>
  <si>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</si>
  <si>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</si>
  <si>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</si>
  <si>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</si>
  <si>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</si>
  <si>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</si>
  <si>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</si>
  <si>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</si>
  <si>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</si>
  <si>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</si>
  <si>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</si>
  <si>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</si>
  <si>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</si>
  <si>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</si>
  <si>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</si>
  <si>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</si>
  <si>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</si>
  <si>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</si>
  <si>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</si>
  <si>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</si>
  <si>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</si>
  <si>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</si>
  <si>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</si>
  <si>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</si>
  <si>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</si>
  <si>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</si>
  <si>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</si>
  <si>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</si>
  <si>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</si>
  <si>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</si>
  <si>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</si>
  <si>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</si>
  <si>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</si>
  <si>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</si>
  <si>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</si>
  <si>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</si>
  <si>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</si>
  <si>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</si>
  <si>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</si>
  <si>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</si>
  <si>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</si>
  <si>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</si>
  <si>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</si>
  <si>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</si>
  <si>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</si>
  <si>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</si>
  <si>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</si>
  <si>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</si>
  <si>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</si>
  <si>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</si>
  <si>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</si>
  <si>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</si>
  <si>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</si>
  <si>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</si>
  <si>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</si>
  <si>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</si>
  <si>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</si>
  <si>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</si>
  <si>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</si>
  <si>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</si>
  <si>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</si>
  <si>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</si>
  <si>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</si>
  <si>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</si>
  <si>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</si>
  <si>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</si>
  <si>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</si>
  <si>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</si>
  <si>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</si>
  <si>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</si>
  <si>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</si>
  <si>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</si>
  <si>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</si>
  <si>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</si>
  <si>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</si>
  <si>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</si>
  <si>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</si>
  <si>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</si>
  <si>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</si>
  <si>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</si>
  <si>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</si>
  <si>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</si>
  <si>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</si>
  <si>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</si>
  <si>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</si>
  <si>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</si>
  <si>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</si>
  <si>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</si>
  <si>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</si>
  <si>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</si>
  <si>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</si>
  <si>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</si>
  <si>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</si>
  <si>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</si>
  <si>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</si>
  <si>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</si>
  <si>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</si>
  <si>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</si>
  <si>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</si>
  <si>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</si>
  <si>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</si>
  <si>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</si>
  <si>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</si>
  <si>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</si>
  <si>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</si>
  <si>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</si>
  <si>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</si>
  <si>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</si>
  <si>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</si>
  <si>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</si>
  <si>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</si>
  <si>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</si>
  <si>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</si>
  <si>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</si>
  <si>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</si>
  <si>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</si>
  <si>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</si>
  <si>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</si>
  <si>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</si>
  <si>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</si>
  <si>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</si>
  <si>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</si>
  <si>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</si>
  <si>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</si>
  <si>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</si>
  <si>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</si>
  <si>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</si>
  <si>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</si>
  <si>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</si>
  <si>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</si>
  <si>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</si>
  <si>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</si>
  <si>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</si>
  <si>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</si>
  <si>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</si>
  <si>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</si>
  <si>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</si>
  <si>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</si>
  <si>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</si>
  <si>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</si>
  <si>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</si>
  <si>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</si>
  <si>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</si>
  <si>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</si>
  <si>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</si>
  <si>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</si>
  <si>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</si>
  <si>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</si>
  <si>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</si>
  <si>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</si>
  <si>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</si>
  <si>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</si>
  <si>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</si>
  <si>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</si>
  <si>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</si>
  <si>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</si>
  <si>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</si>
  <si>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</si>
  <si>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</si>
  <si>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</si>
  <si>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</si>
  <si>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</si>
  <si>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</si>
  <si>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</si>
  <si>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</si>
  <si>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</si>
  <si>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</si>
  <si>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</si>
  <si>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</si>
  <si>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</si>
  <si>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</si>
  <si>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</si>
  <si>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</si>
  <si>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</si>
  <si>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</si>
  <si>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</si>
  <si>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</si>
  <si>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</si>
  <si>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</si>
  <si>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</si>
  <si>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</si>
  <si>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</si>
  <si>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</si>
  <si>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</si>
  <si>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</si>
  <si>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</si>
  <si>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</si>
  <si>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</si>
  <si>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</si>
  <si>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</si>
  <si>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</si>
  <si>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</si>
  <si>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</si>
  <si>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</si>
  <si>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</si>
  <si>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</si>
  <si>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</si>
  <si>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</si>
  <si>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</si>
  <si>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</si>
  <si>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</si>
  <si>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</si>
  <si>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</si>
  <si>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</si>
  <si>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</si>
  <si>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</si>
  <si>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</si>
  <si>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</si>
  <si>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</si>
  <si>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</si>
  <si>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</si>
  <si>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</si>
  <si>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</si>
  <si>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</si>
  <si>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</si>
  <si>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</si>
  <si>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</si>
  <si>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</si>
  <si>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</si>
  <si>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</si>
  <si>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</si>
  <si>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</si>
  <si>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</si>
  <si>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</si>
  <si>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</si>
  <si>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</si>
  <si>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</si>
  <si>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</si>
  <si>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</si>
  <si>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</si>
  <si>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</si>
  <si>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</si>
  <si>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</si>
  <si>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</si>
  <si>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</si>
  <si>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</si>
  <si>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</si>
  <si>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</si>
  <si>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</si>
  <si>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</si>
  <si>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</si>
  <si>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</si>
  <si>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</si>
  <si>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</si>
  <si>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</si>
  <si>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</si>
  <si>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</si>
  <si>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</si>
  <si>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</si>
  <si>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</si>
  <si>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</si>
  <si>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</si>
  <si>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</si>
  <si>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</si>
  <si>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</si>
  <si>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</si>
  <si>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</si>
  <si>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</si>
  <si>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</si>
  <si>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</si>
  <si>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</si>
  <si>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</si>
  <si>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</si>
  <si>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</si>
  <si>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</si>
  <si>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</si>
  <si>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</si>
  <si>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</si>
  <si>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</si>
  <si>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</si>
  <si>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</si>
  <si>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</si>
  <si>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</si>
  <si>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</si>
  <si>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</si>
  <si>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</si>
  <si>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</si>
  <si>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</si>
  <si>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</si>
  <si>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</si>
  <si>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</si>
  <si>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</si>
  <si>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</si>
  <si>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</si>
  <si>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</si>
  <si>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</si>
  <si>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</si>
  <si>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</si>
  <si>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</si>
  <si>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</si>
  <si>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</si>
  <si>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</si>
  <si>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</si>
  <si>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</si>
  <si>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</si>
  <si>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</si>
  <si>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</si>
  <si>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</si>
  <si>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</si>
  <si>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</si>
  <si>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</si>
  <si>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</si>
  <si>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</si>
  <si>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</si>
  <si>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</si>
  <si>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</si>
  <si>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</si>
  <si>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</si>
  <si>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</si>
  <si>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</si>
  <si>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</si>
  <si>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</si>
  <si>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</si>
  <si>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</si>
  <si>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</si>
  <si>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</si>
  <si>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</si>
  <si>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</si>
  <si>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</si>
  <si>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</si>
  <si>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</si>
  <si>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</si>
  <si>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</si>
  <si>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</si>
  <si>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</si>
  <si>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</si>
  <si>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</si>
  <si>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</si>
  <si>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</si>
  <si>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</si>
  <si>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</si>
  <si>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</si>
  <si>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</si>
  <si>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</si>
  <si>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</si>
  <si>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</si>
  <si>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</si>
  <si>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</si>
  <si>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</si>
  <si>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</si>
  <si>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</si>
  <si>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</si>
  <si>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</si>
  <si>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</si>
  <si>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</si>
  <si>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</si>
  <si>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</si>
  <si>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</si>
  <si>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</si>
  <si>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</si>
  <si>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</si>
  <si>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</si>
  <si>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</si>
  <si>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</si>
  <si>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</si>
  <si>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</si>
  <si>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</si>
  <si>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</si>
  <si>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</si>
  <si>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</si>
  <si>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</si>
  <si>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</si>
  <si>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</si>
  <si>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</si>
  <si>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</si>
  <si>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</si>
  <si>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</si>
  <si>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</si>
  <si>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</si>
  <si>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</si>
  <si>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</si>
  <si>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</si>
  <si>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</si>
  <si>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</si>
  <si>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</si>
  <si>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</si>
  <si>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</si>
  <si>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</si>
  <si>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</si>
  <si>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</si>
  <si>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</si>
  <si>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</si>
  <si>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</si>
  <si>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</si>
  <si>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</si>
  <si>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</si>
  <si>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</si>
  <si>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</si>
  <si>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</si>
  <si>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</si>
  <si>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</si>
  <si>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</si>
  <si>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</si>
  <si>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</si>
  <si>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</si>
  <si>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</si>
  <si>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</si>
  <si>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</si>
  <si>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</si>
  <si>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</si>
  <si>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</si>
  <si>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</si>
  <si>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</si>
  <si>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</si>
  <si>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</si>
  <si>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</si>
  <si>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</si>
  <si>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</si>
  <si>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</si>
  <si>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</si>
  <si>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</si>
  <si>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</si>
  <si>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</si>
  <si>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</si>
  <si>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</si>
  <si>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</si>
  <si>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</si>
  <si>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</si>
  <si>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</si>
  <si>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</si>
  <si>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</si>
  <si>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</si>
  <si>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</si>
  <si>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</si>
  <si>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</si>
  <si>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</si>
  <si>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</si>
  <si>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</si>
  <si>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</si>
  <si>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</si>
  <si>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</si>
  <si>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</si>
  <si>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</si>
  <si>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</si>
  <si>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</si>
  <si>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</si>
  <si>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</si>
  <si>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</si>
  <si>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</si>
  <si>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</si>
  <si>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</si>
  <si>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</si>
  <si>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</si>
  <si>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</si>
  <si>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</si>
  <si>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</si>
  <si>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</si>
  <si>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</si>
  <si>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</si>
  <si>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</si>
  <si>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</si>
  <si>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</si>
  <si>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</si>
  <si>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</si>
  <si>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</si>
  <si>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</si>
  <si>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</si>
  <si>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</si>
  <si>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</si>
  <si>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</si>
  <si>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</si>
  <si>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</si>
  <si>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</si>
  <si>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</si>
  <si>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</si>
  <si>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</si>
  <si>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</si>
  <si>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</si>
  <si>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</si>
  <si>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</si>
  <si>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</si>
  <si>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</si>
  <si>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</si>
  <si>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</si>
  <si>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</si>
  <si>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</si>
  <si>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</si>
  <si>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</si>
  <si>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</si>
  <si>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</si>
  <si>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</si>
  <si>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</si>
  <si>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</si>
  <si>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</si>
  <si>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</si>
  <si>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</si>
  <si>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</si>
  <si>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</si>
  <si>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</si>
  <si>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</si>
  <si>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</si>
  <si>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</si>
  <si>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</si>
  <si>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</si>
  <si>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</si>
  <si>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</si>
  <si>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</si>
  <si>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</si>
  <si>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</si>
  <si>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</si>
  <si>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</si>
  <si>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</si>
  <si>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</si>
  <si>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</si>
  <si>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</si>
  <si>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</si>
  <si>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</si>
  <si>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</si>
  <si>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</si>
  <si>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</si>
  <si>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</si>
  <si>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</si>
  <si>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</si>
  <si>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</si>
  <si>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</si>
  <si>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</si>
  <si>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</si>
  <si>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</si>
  <si>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</si>
  <si>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</si>
  <si>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</si>
  <si>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</si>
  <si>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</si>
  <si>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</si>
  <si>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</si>
  <si>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</si>
  <si>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</si>
  <si>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</si>
  <si>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</si>
  <si>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</si>
  <si>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</si>
  <si>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</si>
  <si>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</si>
  <si>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</si>
  <si>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</si>
  <si>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</si>
  <si>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</si>
  <si>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</si>
  <si>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</si>
  <si>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</si>
  <si>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</si>
  <si>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</si>
  <si>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</si>
  <si>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</si>
  <si>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</si>
  <si>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</si>
  <si>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</si>
  <si>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</si>
  <si>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</si>
  <si>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</si>
  <si>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</si>
  <si>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</si>
  <si>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</si>
  <si>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</si>
  <si>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</si>
  <si>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</si>
  <si>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</si>
  <si>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</si>
  <si>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</si>
  <si>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</si>
  <si>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</si>
  <si>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</si>
  <si>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</si>
  <si>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</si>
  <si>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</si>
  <si>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</si>
  <si>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</si>
  <si>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</si>
  <si>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</si>
  <si>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</si>
  <si>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</si>
  <si>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</si>
  <si>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</si>
  <si>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</si>
  <si>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</si>
  <si>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</si>
  <si>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</si>
  <si>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</si>
  <si>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</si>
  <si>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</si>
  <si>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</si>
  <si>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</si>
  <si>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</si>
  <si>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</si>
  <si>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</si>
  <si>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</si>
  <si>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</si>
  <si>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</si>
  <si>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</si>
  <si>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</si>
  <si>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</si>
  <si>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</si>
  <si>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</si>
  <si>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</si>
  <si>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</si>
  <si>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</si>
  <si>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</si>
  <si>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</si>
  <si>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</si>
  <si>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</si>
  <si>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</si>
  <si>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</si>
  <si>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</si>
  <si>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</si>
  <si>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</si>
  <si>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</si>
  <si>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</si>
  <si>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</si>
  <si>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</si>
  <si>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</si>
  <si>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</si>
  <si>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</si>
  <si>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</si>
  <si>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</si>
  <si>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</si>
  <si>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</si>
  <si>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</si>
  <si>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</si>
  <si>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</si>
  <si>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</si>
  <si>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</si>
  <si>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</si>
  <si>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</si>
  <si>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</si>
  <si>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</si>
  <si>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</si>
  <si>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</si>
  <si>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</si>
  <si>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</si>
  <si>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</si>
  <si>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</si>
  <si>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</si>
  <si>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</si>
  <si>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</si>
  <si>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</si>
  <si>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</si>
  <si>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</si>
  <si>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</si>
  <si>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</si>
  <si>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</si>
  <si>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</si>
  <si>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</si>
  <si>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</si>
  <si>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</si>
  <si>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</si>
  <si>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</si>
  <si>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</si>
  <si>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</si>
  <si>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</si>
  <si>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</si>
  <si>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</si>
  <si>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</si>
  <si>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</si>
  <si>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</si>
  <si>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</si>
  <si>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</si>
  <si>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</si>
  <si>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</si>
  <si>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</si>
  <si>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</si>
  <si>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</si>
  <si>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</si>
  <si>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</si>
  <si>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</si>
  <si>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</si>
  <si>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</si>
  <si>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</si>
  <si>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</si>
  <si>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</si>
  <si>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</si>
  <si>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</si>
  <si>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</si>
  <si>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</si>
  <si>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</si>
  <si>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</si>
  <si>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</si>
  <si>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</si>
  <si>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</si>
  <si>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</si>
  <si>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</si>
  <si>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</si>
  <si>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</si>
  <si>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</si>
  <si>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</si>
  <si>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</si>
  <si>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</si>
  <si>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</si>
  <si>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</si>
  <si>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</si>
  <si>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</si>
  <si>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</si>
  <si>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</si>
  <si>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</si>
  <si>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</si>
  <si>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</si>
  <si>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</si>
  <si>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</si>
  <si>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</si>
  <si>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</si>
  <si>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</si>
  <si>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</si>
  <si>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</si>
  <si>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</si>
  <si>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</si>
  <si>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</si>
  <si>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</si>
  <si>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</si>
  <si>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</si>
  <si>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</si>
  <si>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</si>
  <si>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</si>
  <si>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</si>
  <si>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</si>
  <si>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</si>
  <si>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</si>
  <si>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</si>
  <si>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</si>
  <si>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</si>
  <si>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</si>
  <si>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</si>
  <si>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</si>
  <si>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</si>
  <si>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</si>
  <si>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</si>
  <si>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</si>
  <si>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</si>
  <si>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</si>
  <si>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</si>
  <si>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</si>
  <si>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</si>
  <si>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</si>
  <si>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</si>
  <si>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</si>
  <si>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</si>
  <si>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</si>
  <si>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</si>
  <si>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</si>
  <si>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</si>
  <si>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</si>
  <si>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</si>
  <si>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</si>
  <si>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</si>
  <si>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</si>
  <si>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</si>
  <si>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</si>
  <si>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</si>
  <si>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</si>
  <si>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</si>
  <si>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</si>
  <si>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</si>
  <si>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</si>
  <si>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</si>
  <si>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</si>
  <si>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</si>
  <si>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</si>
  <si>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</si>
  <si>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</si>
  <si>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</si>
  <si>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</si>
  <si>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</si>
  <si>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</si>
  <si>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</si>
  <si>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</si>
  <si>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</si>
  <si>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</si>
  <si>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</si>
  <si>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</si>
  <si>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</si>
  <si>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</si>
  <si>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</si>
  <si>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</si>
  <si>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</si>
  <si>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</si>
  <si>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</si>
  <si>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</si>
  <si>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</si>
  <si>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</si>
  <si>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</si>
  <si>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</si>
  <si>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</si>
  <si>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</si>
  <si>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</si>
  <si>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</si>
  <si>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</si>
  <si>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</si>
  <si>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</si>
  <si>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</si>
  <si>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</si>
  <si>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</si>
  <si>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</si>
  <si>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</si>
  <si>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</si>
  <si>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</si>
  <si>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</si>
  <si>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</si>
  <si>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</si>
  <si>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</si>
  <si>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</si>
  <si>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</si>
  <si>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</si>
  <si>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</si>
  <si>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</si>
  <si>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</si>
  <si>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</si>
  <si>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</si>
  <si>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</si>
  <si>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</si>
  <si>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</si>
  <si>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</si>
  <si>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</si>
  <si>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</si>
  <si>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</si>
  <si>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</si>
  <si>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</si>
  <si>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</si>
  <si>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</si>
  <si>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</si>
  <si>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</si>
  <si>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</si>
  <si>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</si>
  <si>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</si>
  <si>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</si>
  <si>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</si>
  <si>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</si>
  <si>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</si>
  <si>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</si>
  <si>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</si>
  <si>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</si>
  <si>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</si>
  <si>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</si>
  <si>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</si>
  <si>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</si>
  <si>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</si>
  <si>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</si>
  <si>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</si>
  <si>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</si>
  <si>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</si>
  <si>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</si>
  <si>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</si>
  <si>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</si>
  <si>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</si>
  <si>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</si>
  <si>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</si>
  <si>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</si>
  <si>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</si>
  <si>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</si>
  <si>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</si>
  <si>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</si>
  <si>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</si>
  <si>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</si>
  <si>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</si>
  <si>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</si>
  <si>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</si>
  <si>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</si>
  <si>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</si>
  <si>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</si>
  <si>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</si>
  <si>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</si>
  <si>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</si>
  <si>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</si>
  <si>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</si>
  <si>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</si>
  <si>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</si>
  <si>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</si>
  <si>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</si>
  <si>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</si>
  <si>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</si>
  <si>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</si>
  <si>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</si>
  <si>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</si>
  <si>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</si>
  <si>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</si>
  <si>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</si>
  <si>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</si>
  <si>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</si>
  <si>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</si>
  <si>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</si>
  <si>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</si>
  <si>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</si>
  <si>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</si>
  <si>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</si>
  <si>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</si>
  <si>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</si>
  <si>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</si>
  <si>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</si>
  <si>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</si>
  <si>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</si>
  <si>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</si>
  <si>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</si>
  <si>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</si>
  <si>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</si>
  <si>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</si>
  <si>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</si>
  <si>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</si>
  <si>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</si>
  <si>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</si>
  <si>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</si>
  <si>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</si>
  <si>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</si>
  <si>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</si>
  <si>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</si>
  <si>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</si>
  <si>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</si>
  <si>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</si>
  <si>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</si>
  <si>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</si>
  <si>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</si>
  <si>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</si>
  <si>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</si>
  <si>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</si>
  <si>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</si>
  <si>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</si>
  <si>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</si>
  <si>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</si>
  <si>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</si>
  <si>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</si>
  <si>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</si>
  <si>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</si>
  <si>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</si>
  <si>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</si>
  <si>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</si>
  <si>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</si>
  <si>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</si>
  <si>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</si>
  <si>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</si>
  <si>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</si>
  <si>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</si>
  <si>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</si>
  <si>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</si>
  <si>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</si>
  <si>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</si>
  <si>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</si>
  <si>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</si>
  <si>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</si>
  <si>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</si>
  <si>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</si>
  <si>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</si>
  <si>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</si>
  <si>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</si>
  <si>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</si>
  <si>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</si>
  <si>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</si>
  <si>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</si>
  <si>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</si>
  <si>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</si>
  <si>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</si>
  <si>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</si>
  <si>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</si>
  <si>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</si>
  <si>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</si>
  <si>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</si>
  <si>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</si>
  <si>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</si>
  <si>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</si>
  <si>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</si>
  <si>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</si>
  <si>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</si>
  <si>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</si>
  <si>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</si>
  <si>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</si>
  <si>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</si>
  <si>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</si>
  <si>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</si>
  <si>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</si>
  <si>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</si>
  <si>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</si>
  <si>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</si>
  <si>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</si>
  <si>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</si>
  <si>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</si>
  <si>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</si>
  <si>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</si>
  <si>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</si>
  <si>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</si>
  <si>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</si>
  <si>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</si>
  <si>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</si>
  <si>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</si>
  <si>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</si>
  <si>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</si>
  <si>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</si>
  <si>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</si>
  <si>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</si>
  <si>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</si>
  <si>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</si>
  <si>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</si>
  <si>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</si>
  <si>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</si>
  <si>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</si>
  <si>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</si>
  <si>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</si>
  <si>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</si>
  <si>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</si>
  <si>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</si>
  <si>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</si>
  <si>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</si>
  <si>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</si>
  <si>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</si>
  <si>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</si>
  <si>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</si>
  <si>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</si>
  <si>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</si>
  <si>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</si>
  <si>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</si>
  <si>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</si>
  <si>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</si>
  <si>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</si>
  <si>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</si>
  <si>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</si>
  <si>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</si>
  <si>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</si>
  <si>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</si>
  <si>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</si>
  <si>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</si>
  <si>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</si>
  <si>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</si>
  <si>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</si>
  <si>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</si>
  <si>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</si>
  <si>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</si>
  <si>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</si>
  <si>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</si>
  <si>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</si>
  <si>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</si>
  <si>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</si>
  <si>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</si>
  <si>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</si>
  <si>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</si>
  <si>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</si>
  <si>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</si>
  <si>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</si>
  <si>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</si>
  <si>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</si>
  <si>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</si>
  <si>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</si>
  <si>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</si>
  <si>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</si>
  <si>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</si>
  <si>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</si>
  <si>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</si>
  <si>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</si>
  <si>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</si>
  <si>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</si>
  <si>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</si>
  <si>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</si>
  <si>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</si>
  <si>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</si>
  <si>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</si>
  <si>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</si>
  <si>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</si>
  <si>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</si>
  <si>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</si>
  <si>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</si>
  <si>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</si>
  <si>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</si>
  <si>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</si>
  <si>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</si>
  <si>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</si>
  <si>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</si>
  <si>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</si>
  <si>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</si>
  <si>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</si>
  <si>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</si>
  <si>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</si>
  <si>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</si>
  <si>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</si>
  <si>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</si>
  <si>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</si>
  <si>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</si>
  <si>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</si>
  <si>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</si>
  <si>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</si>
  <si>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</si>
  <si>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</si>
  <si>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</si>
  <si>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</si>
  <si>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</si>
  <si>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</si>
  <si>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</si>
  <si>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</si>
  <si>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</si>
  <si>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</si>
  <si>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</si>
  <si>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</si>
  <si>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</si>
  <si>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</si>
  <si>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</si>
  <si>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</si>
  <si>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</si>
  <si>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</si>
  <si>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</si>
  <si>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</si>
  <si>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</si>
  <si>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</si>
  <si>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</si>
  <si>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</si>
  <si>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</si>
  <si>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</si>
  <si>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</si>
  <si>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</si>
  <si>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</si>
  <si>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</si>
  <si>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</si>
  <si>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</si>
  <si>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</si>
  <si>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</si>
  <si>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</si>
  <si>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</si>
  <si>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</si>
  <si>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</si>
  <si>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</si>
  <si>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</si>
  <si>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</si>
  <si>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</si>
  <si>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</si>
  <si>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</si>
  <si>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</si>
  <si>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</si>
  <si>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</si>
  <si>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</si>
  <si>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</si>
  <si>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</si>
  <si>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</si>
  <si>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</si>
  <si>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</si>
  <si>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</si>
  <si>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</si>
  <si>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</si>
  <si>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</si>
  <si>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</si>
  <si>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</si>
  <si>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</si>
  <si>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</si>
  <si>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</si>
  <si>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</si>
  <si>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</si>
  <si>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</si>
  <si>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</si>
  <si>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</si>
  <si>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</si>
  <si>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</si>
  <si>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</si>
  <si>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</si>
  <si>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</si>
  <si>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</si>
  <si>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</si>
  <si>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</si>
  <si>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</si>
  <si>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</si>
  <si>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</si>
  <si>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</si>
  <si>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</si>
  <si>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</si>
  <si>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</si>
  <si>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</si>
  <si>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</si>
  <si>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</si>
  <si>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</si>
  <si>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</si>
  <si>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</si>
  <si>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</si>
  <si>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</si>
  <si>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</si>
  <si>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</si>
  <si>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</si>
  <si>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</si>
  <si>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</si>
  <si>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</si>
  <si>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</si>
  <si>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</si>
  <si>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</si>
  <si>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</si>
  <si>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</si>
  <si>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</si>
  <si>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</si>
  <si>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</si>
  <si>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</si>
  <si>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</si>
  <si>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</si>
  <si>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</si>
  <si>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</si>
  <si>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</si>
  <si>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</si>
  <si>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</si>
  <si>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</si>
  <si>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</si>
  <si>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</si>
  <si>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</si>
  <si>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</si>
  <si>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</si>
  <si>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</si>
  <si>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</si>
  <si>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</si>
  <si>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</si>
  <si>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</si>
  <si>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</si>
  <si>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</si>
  <si>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</si>
  <si>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</si>
  <si>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</si>
  <si>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</si>
  <si>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</si>
  <si>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</si>
  <si>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</si>
  <si>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</si>
  <si>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</si>
  <si>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</si>
  <si>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</si>
  <si>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</si>
  <si>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</si>
  <si>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</si>
  <si>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</si>
  <si>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</si>
  <si>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</si>
  <si>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</si>
  <si>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</si>
  <si>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</si>
  <si>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</si>
  <si>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</si>
  <si>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</si>
  <si>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</si>
  <si>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</si>
  <si>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</si>
  <si>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</si>
  <si>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</si>
  <si>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</si>
  <si>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</si>
  <si>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</si>
  <si>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</si>
  <si>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</si>
  <si>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</si>
  <si>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</si>
  <si>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</si>
  <si>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</si>
  <si>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</si>
  <si>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</si>
  <si>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</si>
  <si>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</si>
  <si>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</si>
  <si>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</si>
  <si>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</si>
  <si>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</si>
  <si>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</si>
  <si>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</si>
  <si>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</si>
  <si>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</si>
  <si>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</si>
  <si>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</si>
  <si>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</si>
  <si>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</si>
  <si>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</si>
  <si>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</si>
  <si>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</si>
  <si>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</si>
  <si>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</si>
  <si>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</si>
  <si>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</si>
  <si>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</si>
  <si>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</si>
  <si>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</si>
  <si>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</si>
  <si>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</si>
  <si>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</si>
  <si>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</si>
  <si>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</si>
  <si>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</si>
  <si>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</si>
  <si>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</si>
  <si>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</si>
  <si>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</si>
  <si>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</si>
  <si>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</si>
  <si>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</si>
  <si>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</si>
  <si>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</si>
  <si>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</si>
  <si>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</si>
  <si>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</si>
  <si>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</si>
  <si>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</si>
  <si>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</si>
  <si>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</si>
  <si>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</si>
  <si>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</si>
  <si>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</si>
  <si>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</si>
  <si>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</si>
  <si>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</si>
  <si>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</si>
  <si>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</si>
  <si>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</si>
  <si>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</si>
  <si>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</si>
  <si>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</si>
  <si>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</si>
  <si>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</si>
  <si>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</si>
  <si>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</si>
  <si>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</si>
  <si>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</si>
  <si>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</si>
  <si>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</si>
  <si>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</si>
  <si>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</si>
  <si>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</si>
  <si>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</si>
  <si>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</si>
  <si>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</si>
  <si>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</si>
  <si>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</si>
  <si>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</si>
  <si>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</si>
  <si>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</si>
  <si>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</si>
  <si>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</si>
  <si>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</si>
  <si>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</si>
  <si>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</si>
  <si>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</si>
  <si>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</si>
  <si>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</si>
  <si>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</si>
  <si>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</si>
  <si>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</si>
  <si>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</si>
  <si>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</si>
  <si>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</si>
  <si>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</si>
  <si>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</si>
  <si>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</si>
  <si>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</si>
  <si>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</si>
  <si>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</si>
  <si>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</si>
  <si>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</si>
  <si>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</si>
  <si>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</si>
  <si>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</si>
  <si>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</si>
  <si>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</si>
  <si>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</si>
  <si>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</si>
  <si>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</si>
  <si>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</si>
  <si>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</si>
  <si>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</si>
  <si>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</si>
  <si>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</si>
  <si>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</si>
  <si>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</si>
  <si>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</si>
  <si>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</si>
  <si>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</si>
  <si>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</si>
  <si>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</si>
  <si>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</si>
  <si>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</si>
  <si>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</si>
  <si>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</si>
  <si>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</si>
  <si>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</si>
  <si>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</si>
  <si>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</si>
  <si>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</si>
  <si>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</si>
  <si>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</si>
  <si>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</si>
  <si>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</si>
  <si>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</si>
  <si>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</si>
  <si>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</si>
  <si>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</si>
  <si>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</si>
  <si>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</si>
  <si>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</si>
  <si>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</si>
  <si>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</si>
  <si>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</si>
  <si>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</si>
  <si>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</si>
  <si>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</si>
  <si>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</si>
  <si>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</si>
  <si>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</si>
  <si>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</si>
  <si>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</si>
  <si>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</si>
  <si>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</si>
  <si>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</si>
  <si>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</si>
  <si>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</si>
  <si>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</si>
  <si>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</si>
  <si>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</si>
  <si>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</si>
  <si>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</si>
  <si>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</si>
  <si>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</si>
  <si>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</si>
  <si>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</si>
  <si>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</si>
  <si>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</si>
  <si>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</si>
  <si>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</si>
  <si>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</si>
  <si>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</si>
  <si>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</si>
  <si>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</si>
  <si>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</si>
  <si>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</si>
  <si>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</si>
  <si>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</si>
  <si>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</si>
  <si>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</si>
  <si>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</si>
  <si>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</si>
  <si>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</si>
  <si>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</si>
  <si>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</si>
  <si>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</si>
  <si>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</si>
  <si>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</si>
  <si>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</si>
  <si>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</si>
  <si>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</si>
  <si>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</si>
  <si>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</si>
  <si>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</si>
  <si>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</si>
  <si>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</si>
  <si>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</si>
  <si>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</si>
  <si>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</si>
  <si>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</si>
  <si>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</si>
  <si>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</si>
  <si>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</si>
  <si>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</si>
  <si>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</si>
  <si>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</si>
  <si>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</si>
  <si>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</si>
  <si>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</si>
  <si>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</si>
  <si>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</si>
  <si>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</si>
  <si>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</si>
  <si>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</si>
  <si>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</si>
  <si>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</si>
  <si>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</si>
  <si>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</si>
  <si>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</si>
  <si>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</si>
  <si>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</si>
  <si>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</si>
  <si>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</si>
  <si>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</si>
  <si>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</si>
  <si>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</si>
  <si>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</si>
  <si>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</si>
  <si>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</si>
  <si>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</si>
  <si>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</si>
  <si>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</si>
  <si>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</si>
  <si>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</si>
  <si>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</si>
  <si>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</si>
  <si>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</si>
  <si>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</si>
  <si>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</si>
  <si>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</si>
  <si>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</si>
  <si>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</si>
  <si>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</si>
  <si>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</si>
  <si>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</si>
  <si>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</si>
  <si>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</si>
  <si>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</si>
  <si>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</si>
  <si>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</si>
  <si>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</si>
  <si>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</si>
  <si>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</si>
  <si>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</si>
  <si>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</si>
  <si>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</si>
  <si>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</si>
  <si>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</si>
  <si>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</si>
  <si>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</si>
  <si>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</si>
  <si>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</si>
  <si>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</si>
  <si>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</si>
  <si>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</si>
  <si>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</si>
  <si>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</si>
  <si>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</si>
  <si>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</si>
  <si>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</si>
  <si>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</si>
  <si>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</si>
  <si>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</si>
  <si>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</si>
  <si>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</si>
  <si>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</si>
  <si>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</si>
  <si>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</si>
  <si>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</si>
  <si>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</si>
  <si>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</si>
  <si>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</si>
  <si>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</si>
  <si>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</si>
  <si>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</si>
  <si>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</si>
  <si>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</si>
  <si>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</si>
  <si>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</si>
  <si>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</si>
  <si>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</si>
  <si>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</si>
  <si>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</si>
  <si>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</si>
  <si>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</si>
  <si>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</si>
  <si>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</si>
  <si>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</si>
  <si>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</si>
  <si>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</si>
  <si>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</si>
  <si>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</si>
  <si>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</si>
  <si>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</si>
  <si>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</si>
  <si>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</si>
  <si>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</si>
  <si>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</si>
  <si>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</si>
  <si>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</si>
  <si>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</si>
  <si>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</si>
  <si>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</si>
  <si>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</si>
  <si>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</si>
  <si>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</si>
  <si>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</si>
  <si>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</si>
  <si>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</si>
  <si>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</si>
  <si>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</si>
  <si>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</si>
  <si>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</si>
  <si>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</si>
  <si>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</si>
  <si>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</si>
  <si>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</si>
  <si>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</si>
  <si>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</si>
  <si>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</si>
  <si>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</si>
  <si>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</si>
  <si>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</si>
  <si>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</si>
  <si>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</si>
  <si>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</si>
  <si>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</si>
  <si>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</si>
  <si>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</si>
  <si>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</si>
  <si>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</si>
  <si>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</si>
  <si>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</si>
  <si>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</si>
  <si>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</si>
  <si>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</si>
  <si>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</si>
  <si>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</si>
  <si>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</si>
  <si>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</si>
  <si>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</si>
  <si>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</si>
  <si>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</si>
  <si>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</si>
  <si>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</si>
  <si>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</si>
  <si>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</si>
  <si>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</si>
  <si>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</si>
  <si>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</si>
  <si>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</si>
  <si>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</si>
  <si>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</si>
  <si>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</si>
  <si>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</si>
  <si>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</si>
  <si>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</si>
  <si>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</si>
  <si>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</si>
  <si>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</si>
  <si>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</si>
  <si>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</si>
  <si>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</si>
  <si>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</si>
  <si>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</si>
  <si>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</si>
  <si>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</si>
  <si>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</si>
  <si>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</si>
  <si>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</si>
  <si>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</si>
  <si>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</si>
  <si>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</si>
  <si>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</si>
  <si>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</si>
  <si>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</si>
  <si>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</si>
  <si>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</si>
  <si>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</si>
  <si>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</si>
  <si>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</si>
  <si>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</si>
  <si>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</si>
  <si>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</si>
  <si>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</si>
  <si>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</si>
  <si>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</si>
  <si>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</si>
  <si>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</si>
  <si>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</si>
  <si>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</si>
  <si>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</si>
  <si>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</si>
  <si>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</si>
  <si>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</si>
  <si>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</si>
  <si>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</si>
  <si>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</si>
  <si>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</si>
  <si>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</si>
  <si>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</si>
  <si>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</si>
  <si>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</si>
  <si>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</si>
  <si>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</si>
  <si>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</si>
  <si>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</si>
  <si>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</si>
  <si>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</si>
  <si>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</si>
  <si>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</si>
  <si>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</si>
  <si>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</si>
  <si>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</si>
  <si>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</si>
  <si>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</si>
  <si>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</si>
  <si>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</si>
  <si>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</si>
  <si>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</si>
  <si>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</si>
  <si>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</si>
  <si>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</si>
  <si>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</si>
  <si>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</si>
  <si>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</si>
  <si>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</si>
  <si>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</si>
  <si>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</si>
  <si>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</si>
  <si>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</si>
  <si>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</si>
  <si>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</si>
  <si>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</si>
  <si>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</si>
  <si>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</si>
  <si>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</si>
  <si>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</si>
  <si>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</si>
  <si>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</si>
  <si>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</si>
  <si>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</si>
  <si>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</si>
  <si>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</si>
  <si>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</si>
  <si>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</si>
  <si>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</si>
  <si>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</si>
  <si>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</si>
  <si>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</si>
  <si>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</si>
  <si>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</si>
  <si>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</si>
  <si>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</si>
  <si>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</si>
  <si>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</si>
  <si>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</si>
  <si>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</si>
  <si>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</si>
  <si>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</si>
  <si>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</si>
  <si>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</si>
  <si>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</si>
  <si>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</si>
  <si>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</si>
  <si>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</si>
  <si>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</si>
  <si>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</si>
  <si>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</si>
  <si>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</si>
  <si>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</si>
  <si>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</si>
  <si>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</si>
  <si>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</si>
  <si>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</si>
  <si>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</si>
  <si>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</si>
  <si>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</si>
  <si>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</si>
  <si>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</si>
  <si>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</si>
  <si>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</si>
  <si>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</si>
  <si>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</si>
  <si>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</si>
  <si>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</si>
  <si>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</si>
  <si>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</si>
  <si>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</si>
  <si>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</si>
  <si>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</si>
  <si>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</si>
  <si>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</si>
  <si>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</si>
  <si>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</si>
  <si>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</si>
  <si>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</si>
  <si>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</si>
  <si>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</si>
  <si>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</si>
  <si>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</si>
  <si>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</si>
  <si>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</si>
  <si>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</si>
  <si>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</si>
  <si>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</si>
  <si>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</si>
  <si>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</si>
  <si>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</si>
  <si>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</si>
  <si>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</si>
  <si>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</si>
  <si>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</si>
  <si>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</si>
  <si>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</si>
  <si>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</si>
  <si>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</si>
  <si>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</si>
  <si>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</si>
  <si>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</si>
  <si>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</si>
  <si>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</si>
  <si>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</si>
  <si>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</si>
  <si>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</si>
  <si>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</si>
  <si>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</si>
  <si>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</si>
  <si>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</si>
  <si>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</si>
  <si>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</si>
  <si>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</si>
  <si>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</si>
  <si>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</si>
  <si>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</si>
  <si>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</si>
  <si>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</si>
  <si>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</si>
  <si>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</si>
  <si>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</si>
  <si>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</si>
  <si>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</si>
  <si>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</si>
  <si>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</si>
  <si>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</si>
  <si>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</si>
  <si>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</si>
  <si>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</si>
  <si>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</si>
  <si>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</si>
  <si>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</si>
  <si>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</si>
  <si>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</si>
  <si>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</si>
  <si>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</si>
  <si>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</si>
  <si>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</si>
  <si>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</si>
  <si>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</si>
  <si>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</si>
  <si>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</si>
  <si>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</si>
  <si>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</si>
  <si>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</si>
  <si>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</si>
  <si>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</si>
  <si>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</si>
  <si>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</si>
  <si>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</si>
  <si>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</si>
  <si>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</si>
  <si>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</si>
  <si>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</si>
  <si>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</si>
  <si>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</si>
  <si>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</si>
  <si>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</si>
  <si>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</si>
  <si>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</si>
  <si>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</si>
  <si>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</si>
  <si>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</si>
  <si>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</si>
  <si>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</si>
  <si>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</si>
  <si>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</si>
  <si>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</si>
  <si>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</si>
  <si>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</si>
  <si>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</si>
  <si>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</si>
  <si>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</si>
  <si>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</si>
  <si>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</si>
  <si>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</si>
  <si>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</si>
  <si>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</si>
  <si>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</si>
  <si>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</si>
  <si>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</si>
  <si>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</si>
  <si>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</si>
  <si>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</si>
  <si>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</si>
  <si>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</si>
  <si>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</si>
  <si>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</si>
  <si>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</si>
  <si>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</si>
  <si>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</si>
  <si>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</si>
  <si>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</si>
  <si>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</si>
  <si>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</si>
  <si>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</si>
  <si>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</si>
  <si>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</si>
  <si>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</si>
  <si>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</si>
  <si>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</si>
  <si>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</si>
  <si>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</si>
  <si>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</si>
  <si>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</si>
  <si>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</si>
  <si>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</si>
  <si>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</si>
  <si>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</si>
  <si>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</si>
  <si>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</si>
  <si>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</si>
  <si>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</si>
  <si>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</si>
  <si>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</si>
  <si>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</si>
  <si>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</si>
  <si>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</si>
  <si>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</si>
  <si>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</si>
  <si>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</si>
  <si>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</si>
  <si>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</si>
  <si>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</si>
  <si>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</si>
  <si>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</si>
  <si>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</si>
  <si>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</si>
  <si>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</si>
  <si>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</si>
  <si>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</si>
  <si>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</si>
  <si>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</si>
  <si>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</si>
  <si>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</si>
  <si>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</si>
  <si>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</si>
  <si>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</si>
  <si>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</si>
  <si>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</si>
  <si>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</si>
  <si>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</si>
  <si>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</si>
  <si>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</si>
  <si>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</si>
  <si>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</si>
  <si>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</si>
  <si>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</si>
  <si>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</si>
  <si>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</si>
  <si>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</si>
  <si>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</si>
  <si>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</si>
  <si>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</si>
  <si>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</si>
  <si>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</si>
  <si>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</si>
  <si>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</si>
  <si>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</si>
  <si>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</si>
  <si>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</si>
  <si>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</si>
  <si>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</si>
  <si>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</si>
  <si>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</si>
  <si>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</si>
  <si>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</si>
  <si>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</si>
  <si>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</si>
  <si>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</si>
  <si>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</si>
  <si>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</si>
  <si>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</si>
  <si>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</si>
  <si>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</si>
  <si>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</si>
  <si>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</si>
  <si>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</si>
  <si>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</si>
  <si>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</si>
  <si>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</si>
  <si>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</si>
  <si>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</si>
  <si>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</si>
  <si>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</si>
  <si>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</si>
  <si>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</si>
  <si>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</si>
  <si>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</si>
  <si>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</si>
  <si>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</si>
  <si>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</si>
  <si>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</si>
  <si>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</si>
  <si>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</si>
  <si>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</si>
  <si>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</si>
  <si>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</si>
  <si>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</si>
  <si>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</si>
  <si>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</si>
  <si>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</si>
  <si>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</si>
  <si>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</si>
  <si>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</si>
  <si>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</si>
  <si>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</si>
  <si>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</si>
  <si>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</si>
  <si>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</si>
  <si>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</si>
  <si>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</si>
  <si>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</si>
  <si>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</si>
  <si>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</si>
  <si>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</si>
  <si>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</si>
  <si>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</si>
  <si>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</si>
  <si>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</si>
  <si>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</si>
  <si>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</si>
  <si>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</si>
  <si>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</si>
  <si>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</si>
  <si>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</si>
  <si>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</si>
  <si>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</si>
  <si>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</si>
  <si>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</si>
  <si>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</si>
  <si>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</si>
  <si>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</si>
  <si>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</si>
  <si>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</si>
  <si>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</si>
  <si>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</si>
  <si>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</si>
  <si>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</si>
  <si>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</si>
  <si>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</si>
  <si>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</si>
  <si>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</si>
  <si>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</si>
  <si>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</si>
  <si>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</si>
  <si>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</si>
  <si>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</si>
  <si>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</si>
  <si>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</si>
  <si>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</si>
  <si>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</si>
  <si>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</si>
  <si>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</si>
  <si>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</si>
  <si>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</si>
  <si>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</si>
  <si>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</si>
  <si>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</si>
  <si>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</si>
  <si>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</si>
  <si>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</si>
  <si>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</si>
  <si>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</si>
  <si>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</si>
  <si>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</si>
  <si>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</si>
  <si>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</si>
  <si>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</si>
  <si>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</si>
  <si>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</si>
  <si>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</si>
  <si>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</si>
  <si>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</si>
  <si>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</si>
  <si>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</si>
  <si>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</si>
  <si>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</si>
  <si>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</si>
  <si>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</si>
  <si>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</si>
  <si>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</si>
  <si>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</si>
  <si>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</si>
  <si>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</si>
  <si>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</si>
  <si>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</si>
  <si>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</si>
  <si>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</si>
  <si>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</si>
  <si>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</si>
  <si>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</si>
  <si>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</si>
  <si>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</si>
  <si>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</si>
  <si>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</si>
  <si>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</si>
  <si>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</si>
  <si>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</si>
  <si>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</si>
  <si>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</si>
  <si>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</si>
  <si>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</si>
  <si>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</si>
  <si>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</si>
  <si>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</si>
  <si>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</si>
  <si>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</si>
  <si>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</si>
  <si>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</si>
  <si>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</si>
  <si>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</si>
  <si>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</si>
  <si>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</si>
  <si>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</si>
  <si>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</si>
  <si>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</si>
  <si>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</si>
  <si>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</si>
  <si>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</si>
  <si>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</si>
  <si>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</si>
  <si>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</si>
  <si>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</si>
  <si>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</si>
  <si>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</si>
  <si>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</si>
  <si>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</si>
  <si>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</si>
  <si>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</si>
  <si>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</si>
  <si>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</si>
  <si>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</si>
  <si>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</si>
  <si>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</si>
  <si>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</si>
  <si>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</si>
  <si>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</si>
  <si>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</si>
  <si>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</si>
  <si>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</si>
  <si>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</si>
  <si>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</si>
  <si>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</si>
  <si>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</si>
  <si>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</si>
  <si>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</si>
  <si>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</si>
  <si>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</si>
  <si>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</si>
  <si>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</si>
  <si>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</si>
  <si>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</si>
  <si>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</si>
  <si>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</si>
  <si>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</si>
  <si>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</si>
  <si>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</si>
  <si>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</si>
  <si>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</si>
  <si>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</si>
  <si>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</si>
  <si>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</si>
  <si>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</si>
  <si>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</si>
  <si>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</si>
  <si>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</si>
  <si>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</si>
  <si>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</si>
  <si>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</si>
  <si>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</si>
  <si>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</si>
  <si>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</si>
  <si>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</si>
  <si>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</si>
  <si>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</si>
  <si>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</si>
  <si>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</si>
  <si>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</si>
  <si>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</si>
  <si>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</si>
  <si>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</si>
  <si>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</si>
  <si>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</si>
  <si>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</si>
  <si>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</si>
  <si>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</si>
  <si>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</si>
  <si>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</si>
  <si>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</si>
  <si>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</si>
  <si>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</si>
  <si>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</si>
  <si>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</si>
  <si>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</si>
  <si>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</si>
  <si>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</si>
  <si>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</si>
  <si>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</si>
  <si>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</si>
  <si>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</si>
  <si>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</si>
  <si>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</si>
  <si>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</si>
  <si>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</si>
  <si>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</si>
  <si>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</si>
  <si>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</si>
  <si>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</si>
  <si>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</si>
  <si>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</si>
  <si>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</si>
  <si>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</si>
  <si>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</si>
  <si>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</si>
  <si>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</si>
  <si>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</si>
  <si>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</si>
  <si>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</si>
  <si>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</si>
  <si>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</si>
  <si>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</si>
  <si>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</si>
  <si>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</si>
  <si>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</si>
  <si>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</si>
  <si>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</si>
  <si>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</si>
  <si>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</si>
  <si>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</si>
  <si>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</si>
  <si>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</si>
  <si>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</si>
  <si>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</si>
  <si>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</si>
  <si>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</si>
  <si>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</si>
  <si>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</si>
  <si>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</si>
  <si>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</si>
  <si>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</si>
  <si>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</si>
  <si>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</si>
  <si>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</si>
  <si>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</si>
  <si>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</si>
  <si>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</si>
  <si>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</si>
  <si>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</si>
  <si>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</si>
  <si>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</si>
  <si>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</si>
  <si>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</si>
  <si>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</si>
  <si>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</si>
  <si>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</si>
  <si>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</si>
  <si>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</si>
  <si>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</si>
  <si>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</si>
  <si>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</si>
  <si>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</si>
  <si>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</si>
  <si>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</si>
  <si>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</si>
  <si>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</si>
  <si>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</si>
  <si>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</si>
  <si>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</si>
  <si>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</si>
  <si>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</si>
  <si>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</si>
  <si>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</si>
  <si>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</si>
  <si>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</si>
  <si>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</si>
  <si>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</si>
  <si>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</si>
  <si>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</si>
  <si>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</si>
  <si>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</si>
  <si>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</si>
  <si>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</si>
  <si>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</si>
  <si>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</si>
  <si>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</si>
  <si>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</si>
  <si>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</si>
  <si>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</si>
  <si>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</si>
  <si>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</si>
  <si>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</si>
  <si>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</si>
  <si>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</si>
  <si>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</si>
  <si>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</si>
  <si>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</si>
  <si>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</si>
  <si>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</si>
  <si>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</si>
  <si>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</si>
  <si>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</si>
  <si>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</si>
  <si>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</si>
  <si>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</si>
  <si>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</si>
  <si>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</si>
  <si>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</si>
  <si>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</si>
  <si>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</si>
  <si>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</si>
  <si>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</si>
  <si>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</si>
  <si>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</si>
  <si>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</si>
  <si>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</si>
  <si>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</si>
  <si>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</si>
  <si>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</si>
  <si>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</si>
  <si>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</si>
  <si>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</si>
  <si>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</si>
  <si>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</si>
  <si>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</si>
  <si>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</si>
  <si>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</si>
  <si>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</si>
  <si>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</si>
  <si>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</si>
  <si>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</si>
  <si>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</si>
  <si>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</si>
  <si>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</si>
  <si>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</si>
  <si>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</si>
  <si>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</si>
  <si>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</si>
  <si>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</si>
  <si>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</si>
  <si>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</si>
  <si>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</si>
  <si>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</si>
  <si>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</si>
  <si>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</si>
  <si>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</si>
  <si>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</si>
  <si>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</si>
  <si>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</si>
  <si>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</si>
  <si>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</si>
  <si>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</si>
  <si>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</si>
  <si>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</si>
  <si>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</si>
  <si>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</si>
  <si>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</si>
  <si>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</si>
  <si>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</si>
  <si>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</si>
  <si>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</si>
  <si>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</si>
  <si>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</si>
  <si>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</si>
  <si>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</si>
  <si>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</si>
  <si>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</si>
  <si>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</si>
  <si>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</si>
  <si>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</si>
  <si>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</si>
  <si>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</si>
  <si>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</si>
  <si>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</si>
  <si>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</si>
  <si>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</si>
  <si>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</si>
  <si>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</si>
  <si>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</si>
  <si>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</si>
  <si>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</si>
  <si>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</si>
  <si>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</si>
  <si>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</si>
  <si>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</si>
  <si>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</si>
  <si>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</si>
  <si>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</si>
  <si>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</si>
  <si>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</si>
  <si>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</si>
  <si>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</si>
  <si>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</si>
  <si>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</si>
  <si>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</si>
  <si>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</si>
  <si>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</si>
  <si>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</si>
  <si>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</si>
  <si>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</si>
  <si>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</si>
  <si>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</si>
  <si>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</si>
  <si>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</si>
  <si>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</si>
  <si>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</si>
  <si>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</si>
  <si>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</si>
  <si>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</si>
  <si>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</si>
  <si>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</si>
  <si>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</si>
  <si>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</si>
  <si>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</si>
  <si>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</si>
  <si>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</si>
  <si>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</si>
  <si>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</si>
  <si>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</si>
  <si>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</si>
  <si>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</si>
  <si>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</si>
  <si>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</si>
  <si>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</si>
  <si>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</si>
  <si>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</si>
  <si>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</si>
  <si>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</si>
  <si>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</si>
  <si>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</si>
  <si>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</si>
  <si>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</si>
  <si>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</si>
  <si>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</si>
  <si>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</si>
  <si>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</si>
  <si>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</si>
  <si>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</si>
  <si>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</si>
  <si>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</si>
  <si>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</si>
  <si>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</si>
  <si>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</si>
  <si>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</si>
  <si>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</si>
  <si>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</si>
  <si>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</si>
  <si>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</si>
  <si>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</si>
  <si>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</si>
  <si>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</si>
  <si>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</si>
  <si>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</si>
  <si>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</si>
  <si>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</si>
  <si>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</si>
  <si>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</si>
  <si>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</si>
  <si>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</si>
  <si>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</si>
  <si>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</si>
  <si>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</si>
  <si>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</si>
  <si>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</si>
  <si>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</si>
  <si>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</si>
  <si>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</si>
  <si>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</si>
  <si>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</si>
  <si>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</si>
  <si>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</si>
  <si>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</si>
  <si>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</si>
  <si>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</si>
  <si>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</si>
  <si>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</si>
  <si>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</si>
  <si>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</si>
  <si>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</si>
  <si>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</si>
  <si>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</si>
  <si>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</si>
  <si>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</si>
  <si>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</si>
  <si>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</si>
  <si>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</si>
  <si>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</si>
  <si>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</si>
  <si>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</si>
  <si>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</si>
  <si>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</si>
  <si>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</si>
  <si>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</si>
  <si>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</si>
  <si>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</si>
  <si>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</si>
  <si>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</si>
  <si>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</si>
  <si>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</si>
  <si>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</si>
  <si>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</si>
  <si>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</si>
  <si>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</si>
  <si>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</si>
  <si>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</si>
  <si>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</si>
  <si>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</si>
  <si>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</si>
  <si>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</si>
  <si>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</si>
  <si>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</si>
  <si>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</si>
  <si>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</si>
  <si>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</si>
  <si>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</si>
  <si>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</si>
  <si>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</si>
  <si>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</si>
  <si>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</si>
  <si>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</si>
  <si>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</si>
  <si>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</si>
  <si>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</si>
  <si>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</si>
  <si>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</si>
  <si>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</si>
  <si>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</si>
  <si>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</si>
  <si>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</si>
  <si>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</si>
  <si>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</si>
  <si>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</si>
  <si>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</si>
  <si>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</si>
  <si>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</si>
  <si>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</si>
  <si>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</si>
  <si>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</si>
  <si>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</si>
  <si>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</si>
  <si>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</si>
  <si>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</si>
  <si>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</si>
  <si>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</si>
  <si>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</si>
  <si>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</si>
  <si>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</si>
  <si>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</si>
  <si>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</si>
  <si>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</si>
  <si>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</si>
  <si>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</si>
  <si>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</si>
  <si>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</si>
  <si>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</si>
  <si>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</si>
  <si>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</si>
  <si>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</si>
  <si>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</si>
  <si>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</si>
  <si>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</si>
  <si>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</si>
  <si>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</si>
  <si>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</si>
  <si>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</si>
  <si>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</si>
  <si>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</si>
  <si>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</si>
  <si>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</si>
  <si>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</si>
  <si>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</si>
  <si>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</si>
  <si>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</si>
  <si>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</si>
  <si>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</si>
  <si>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</si>
  <si>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</si>
  <si>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</si>
  <si>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</si>
  <si>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</si>
  <si>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</si>
  <si>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</si>
  <si>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</si>
  <si>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</si>
  <si>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</si>
  <si>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</si>
  <si>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</si>
  <si>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</si>
  <si>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</si>
  <si>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</si>
  <si>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</si>
  <si>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</si>
  <si>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</si>
  <si>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</si>
  <si>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</si>
  <si>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</si>
  <si>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</si>
  <si>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</si>
  <si>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</si>
  <si>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</si>
  <si>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</si>
  <si>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</si>
  <si>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</si>
  <si>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</si>
  <si>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</si>
  <si>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</si>
  <si>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</si>
  <si>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</si>
  <si>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</si>
  <si>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</si>
  <si>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</si>
  <si>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</si>
  <si>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</si>
  <si>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</si>
  <si>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</si>
  <si>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</si>
  <si>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</si>
  <si>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</si>
  <si>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</si>
  <si>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</si>
  <si>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</si>
  <si>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</si>
  <si>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</si>
  <si>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</si>
  <si>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</si>
  <si>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</si>
  <si>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</si>
  <si>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</si>
  <si>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</si>
  <si>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</si>
  <si>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</si>
  <si>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</si>
  <si>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</si>
  <si>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</si>
  <si>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</si>
  <si>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</si>
  <si>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</si>
  <si>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</si>
  <si>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</si>
  <si>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</si>
  <si>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</si>
  <si>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</si>
  <si>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</si>
  <si>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</si>
  <si>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</si>
  <si>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</si>
  <si>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</si>
  <si>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</si>
  <si>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</si>
  <si>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</si>
  <si>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</si>
  <si>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</si>
  <si>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</si>
  <si>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</si>
  <si>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</si>
  <si>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</si>
  <si>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</si>
  <si>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</si>
  <si>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</si>
  <si>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</si>
  <si>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</si>
  <si>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</si>
  <si>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</si>
  <si>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</si>
  <si>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</si>
  <si>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</si>
  <si>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</si>
  <si>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</si>
  <si>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</si>
  <si>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</si>
  <si>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</si>
  <si>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</si>
  <si>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</si>
  <si>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</si>
  <si>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</si>
  <si>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</si>
  <si>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</si>
  <si>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</si>
  <si>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</si>
  <si>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</si>
  <si>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</si>
  <si>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</si>
  <si>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</si>
  <si>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</si>
  <si>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</si>
  <si>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</si>
  <si>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</si>
  <si>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</si>
  <si>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</si>
  <si>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</si>
  <si>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</si>
  <si>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</si>
  <si>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</si>
  <si>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</si>
  <si>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</si>
  <si>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</si>
  <si>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</si>
  <si>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</si>
  <si>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</si>
  <si>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</si>
  <si>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</si>
  <si>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</si>
  <si>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</si>
  <si>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</si>
  <si>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</si>
  <si>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</si>
  <si>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</si>
  <si>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</si>
  <si>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</si>
  <si>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</si>
  <si>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</si>
  <si>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</si>
  <si>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</si>
  <si>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</si>
  <si>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</si>
  <si>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</si>
  <si>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</si>
  <si>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</si>
  <si>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</si>
  <si>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</si>
  <si>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</si>
  <si>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</si>
  <si>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</si>
  <si>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</si>
  <si>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</si>
  <si>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</si>
  <si>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</si>
  <si>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</si>
  <si>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</si>
  <si>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</si>
  <si>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</si>
  <si>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</si>
  <si>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</si>
  <si>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</si>
  <si>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</si>
  <si>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</si>
  <si>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</si>
  <si>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</si>
  <si>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</si>
  <si>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</si>
  <si>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</si>
  <si>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</si>
  <si>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</si>
  <si>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</si>
  <si>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</si>
  <si>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</si>
  <si>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</si>
  <si>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</si>
  <si>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</si>
  <si>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</si>
  <si>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</si>
  <si>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</si>
  <si>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</si>
  <si>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</si>
  <si>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</si>
  <si>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</si>
  <si>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</si>
  <si>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</si>
  <si>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</si>
  <si>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</si>
  <si>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</si>
  <si>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</si>
  <si>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</si>
  <si>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</si>
  <si>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</si>
  <si>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</si>
  <si>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</si>
  <si>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</si>
  <si>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</si>
  <si>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</si>
  <si>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</si>
  <si>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</si>
  <si>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</si>
  <si>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</si>
  <si>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</si>
  <si>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</si>
  <si>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</si>
  <si>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</si>
  <si>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</si>
  <si>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</si>
  <si>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</si>
  <si>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</si>
  <si>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</si>
  <si>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</si>
  <si>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</si>
  <si>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</si>
  <si>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</si>
  <si>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</si>
  <si>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</si>
  <si>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</si>
  <si>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</si>
  <si>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</si>
  <si>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</si>
  <si>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</si>
  <si>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</si>
  <si>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</si>
  <si>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</si>
  <si>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</si>
  <si>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</si>
  <si>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</si>
  <si>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</si>
  <si>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</si>
  <si>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</si>
  <si>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</si>
  <si>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</si>
  <si>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</si>
  <si>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</si>
  <si>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</si>
  <si>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</si>
  <si>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</si>
  <si>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</si>
  <si>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</si>
  <si>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</si>
  <si>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</si>
  <si>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</si>
  <si>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</si>
  <si>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</si>
  <si>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</si>
  <si>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</si>
  <si>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</si>
  <si>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</si>
  <si>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</si>
  <si>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</si>
  <si>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</si>
  <si>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</si>
  <si>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</si>
  <si>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</si>
  <si>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</si>
  <si>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</si>
  <si>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</si>
  <si>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</si>
  <si>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</si>
  <si>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</si>
  <si>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</si>
  <si>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</si>
  <si>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</si>
  <si>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</si>
  <si>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</si>
  <si>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</si>
  <si>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</si>
  <si>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</si>
  <si>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</si>
  <si>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</si>
  <si>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</si>
  <si>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</si>
  <si>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</si>
  <si>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</si>
  <si>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</si>
  <si>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</si>
  <si>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</si>
  <si>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</si>
  <si>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</si>
  <si>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</si>
  <si>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</si>
  <si>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</si>
  <si>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</si>
  <si>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</si>
  <si>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</si>
  <si>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</si>
  <si>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</si>
  <si>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</si>
  <si>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</si>
  <si>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</si>
  <si>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</si>
  <si>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</si>
  <si>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</si>
  <si>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</si>
  <si>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</si>
  <si>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</si>
  <si>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</si>
  <si>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</si>
  <si>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</si>
  <si>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</si>
  <si>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</si>
  <si>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</si>
  <si>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</si>
  <si>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</si>
  <si>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</si>
  <si>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</si>
  <si>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</si>
  <si>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</si>
  <si>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</si>
  <si>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</si>
  <si>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</si>
  <si>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</si>
  <si>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</si>
  <si>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</si>
  <si>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</si>
  <si>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</si>
  <si>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</si>
  <si>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</si>
  <si>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</si>
  <si>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</si>
  <si>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</si>
  <si>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</si>
  <si>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</si>
  <si>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</si>
  <si>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</si>
  <si>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</si>
  <si>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</si>
  <si>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</si>
  <si>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</si>
  <si>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</si>
  <si>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</si>
  <si>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</si>
  <si>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</si>
  <si>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</si>
  <si>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</si>
  <si>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</si>
  <si>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</si>
  <si>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</si>
  <si>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</si>
  <si>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</si>
  <si>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</si>
  <si>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</si>
  <si>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</si>
  <si>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</si>
  <si>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</si>
  <si>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</si>
  <si>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</si>
  <si>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</si>
  <si>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</si>
  <si>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</si>
  <si>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</si>
  <si>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</si>
  <si>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</si>
  <si>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</si>
  <si>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</si>
  <si>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</si>
  <si>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</si>
  <si>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</si>
  <si>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</si>
  <si>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</si>
  <si>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</si>
  <si>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</si>
  <si>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</si>
  <si>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</si>
  <si>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</si>
  <si>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</si>
  <si>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</si>
  <si>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</si>
  <si>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</si>
  <si>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</si>
  <si>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</si>
  <si>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</si>
  <si>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</si>
  <si>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</si>
  <si>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</si>
  <si>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</si>
  <si>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</si>
  <si>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</si>
  <si>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</si>
  <si>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</si>
  <si>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</si>
  <si>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</si>
  <si>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</si>
  <si>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</si>
  <si>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</si>
  <si>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</si>
  <si>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</si>
  <si>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</si>
  <si>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</si>
  <si>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</si>
  <si>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</si>
  <si>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</si>
  <si>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</si>
  <si>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</si>
  <si>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</si>
  <si>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</si>
  <si>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</si>
  <si>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</si>
  <si>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</si>
  <si>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</si>
  <si>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</si>
  <si>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</si>
  <si>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</si>
  <si>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</si>
  <si>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</si>
  <si>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</si>
  <si>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</si>
  <si>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</si>
  <si>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</si>
  <si>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</si>
  <si>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</si>
  <si>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</si>
  <si>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</si>
  <si>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</si>
  <si>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</si>
  <si>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</si>
  <si>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</si>
  <si>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</si>
  <si>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</si>
  <si>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</si>
  <si>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</si>
  <si>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</si>
  <si>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</si>
  <si>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</si>
  <si>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</si>
  <si>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</si>
  <si>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</si>
  <si>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</si>
  <si>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</si>
  <si>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</si>
  <si>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</si>
  <si>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</si>
  <si>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</si>
  <si>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</si>
  <si>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</si>
  <si>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</si>
  <si>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</si>
  <si>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</si>
  <si>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</si>
  <si>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</si>
  <si>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</si>
  <si>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</si>
  <si>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</si>
  <si>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</si>
  <si>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</si>
  <si>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</si>
  <si>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</si>
  <si>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</si>
  <si>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</si>
  <si>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</si>
  <si>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</si>
  <si>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</si>
  <si>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</si>
  <si>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</si>
  <si>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</si>
  <si>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</si>
  <si>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</si>
  <si>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</si>
  <si>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</si>
  <si>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</si>
  <si>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</si>
  <si>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</si>
  <si>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</si>
  <si>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</si>
  <si>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</si>
  <si>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</si>
  <si>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</si>
  <si>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</si>
  <si>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</si>
  <si>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</si>
  <si>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</si>
  <si>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</si>
  <si>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</si>
  <si>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</si>
  <si>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</si>
  <si>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</si>
  <si>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</si>
  <si>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</si>
  <si>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</si>
  <si>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</si>
  <si>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</si>
  <si>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</si>
  <si>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</si>
  <si>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</si>
  <si>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</si>
  <si>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</si>
  <si>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</si>
  <si>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</si>
  <si>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</si>
  <si>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</si>
  <si>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</si>
  <si>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</si>
  <si>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</si>
  <si>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</si>
  <si>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</si>
  <si>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</si>
  <si>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</si>
  <si>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</si>
  <si>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</si>
  <si>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</si>
  <si>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</si>
  <si>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</si>
  <si>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</si>
  <si>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</si>
  <si>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</si>
  <si>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</si>
  <si>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</si>
  <si>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</si>
  <si>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</si>
  <si>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</si>
  <si>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</si>
  <si>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</si>
  <si>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</si>
  <si>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</si>
  <si>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</si>
  <si>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</si>
  <si>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</si>
  <si>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</si>
  <si>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</si>
  <si>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</si>
  <si>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</si>
  <si>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</si>
  <si>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</si>
  <si>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</si>
  <si>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</si>
  <si>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</si>
  <si>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</si>
  <si>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</si>
  <si>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</si>
  <si>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</si>
  <si>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</si>
  <si>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</si>
  <si>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</si>
  <si>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</si>
  <si>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</si>
  <si>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</si>
  <si>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</si>
  <si>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</si>
  <si>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</si>
  <si>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</si>
  <si>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</si>
  <si>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</si>
  <si>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</si>
  <si>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</si>
  <si>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</si>
  <si>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</si>
  <si>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</si>
  <si>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</si>
  <si>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</si>
  <si>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</si>
  <si>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</si>
  <si>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</si>
  <si>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</si>
  <si>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</si>
  <si>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</si>
  <si>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</si>
  <si>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</si>
  <si>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</si>
  <si>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</si>
  <si>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</si>
  <si>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</si>
  <si>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</si>
  <si>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</si>
  <si>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</si>
  <si>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</si>
  <si>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</si>
  <si>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</si>
  <si>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</si>
  <si>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</si>
  <si>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</si>
  <si>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</si>
  <si>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</si>
  <si>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</si>
  <si>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</si>
  <si>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</si>
  <si>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</si>
  <si>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</si>
  <si>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</si>
  <si>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</si>
  <si>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</si>
  <si>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</si>
  <si>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</si>
  <si>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</si>
  <si>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</si>
  <si>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</si>
  <si>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</si>
  <si>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</si>
  <si>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</si>
  <si>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</si>
  <si>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</si>
  <si>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</si>
  <si>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</si>
  <si>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</si>
  <si>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</si>
  <si>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</si>
  <si>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</si>
  <si>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</si>
  <si>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</si>
  <si>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</si>
  <si>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</si>
  <si>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</si>
  <si>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</si>
  <si>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</si>
  <si>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</si>
  <si>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</si>
  <si>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</si>
  <si>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</si>
  <si>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</si>
  <si>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</si>
  <si>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</si>
  <si>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</si>
  <si>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</si>
  <si>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</si>
  <si>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</si>
  <si>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</si>
  <si>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</si>
  <si>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</si>
  <si>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</si>
  <si>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</si>
  <si>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</si>
  <si>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</si>
  <si>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</si>
  <si>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</si>
  <si>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</si>
  <si>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</si>
  <si>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</si>
  <si>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</si>
  <si>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</si>
  <si>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</si>
  <si>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</si>
  <si>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</si>
  <si>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</si>
  <si>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</si>
  <si>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</si>
  <si>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</si>
  <si>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</si>
  <si>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</si>
  <si>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</si>
  <si>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</si>
  <si>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</si>
  <si>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</si>
  <si>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</si>
  <si>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</si>
  <si>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</si>
  <si>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</si>
  <si>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</si>
  <si>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</si>
  <si>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</si>
  <si>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</si>
  <si>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</si>
  <si>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</si>
  <si>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</si>
  <si>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</si>
  <si>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</si>
  <si>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</si>
  <si>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</si>
  <si>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</si>
  <si>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</si>
  <si>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</si>
  <si>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</si>
  <si>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</si>
  <si>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</si>
  <si>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</si>
  <si>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</si>
  <si>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</si>
  <si>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</si>
  <si>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</si>
  <si>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</si>
  <si>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</si>
  <si>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</si>
  <si>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</si>
  <si>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</si>
  <si>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</si>
  <si>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</si>
  <si>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</si>
  <si>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</si>
  <si>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</si>
  <si>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</si>
  <si>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</si>
  <si>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</si>
  <si>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</si>
  <si>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</si>
  <si>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</si>
  <si>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</si>
  <si>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</si>
  <si>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</si>
  <si>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</si>
  <si>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</si>
  <si>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</si>
  <si>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</si>
  <si>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</si>
  <si>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</si>
  <si>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</si>
  <si>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</si>
  <si>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</si>
  <si>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</si>
  <si>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</si>
  <si>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</si>
  <si>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</si>
  <si>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</si>
  <si>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</si>
  <si>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</si>
  <si>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</si>
  <si>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</si>
  <si>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</si>
  <si>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</si>
  <si>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</si>
  <si>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</si>
  <si>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</si>
  <si>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</si>
  <si>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</si>
  <si>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</si>
  <si>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</si>
  <si>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</si>
  <si>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</si>
  <si>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</si>
  <si>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</si>
  <si>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</si>
  <si>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</si>
  <si>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</si>
  <si>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</si>
  <si>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</si>
  <si>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</si>
  <si>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</si>
  <si>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</si>
  <si>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</si>
  <si>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</si>
  <si>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</si>
  <si>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</si>
  <si>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</si>
  <si>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</si>
  <si>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</si>
  <si>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</si>
  <si>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</si>
  <si>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</si>
  <si>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</si>
  <si>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</si>
  <si>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</si>
  <si>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</si>
  <si>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</si>
  <si>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</si>
  <si>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</si>
  <si>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</si>
  <si>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</si>
  <si>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</si>
  <si>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</si>
  <si>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</si>
  <si>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</si>
  <si>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</si>
  <si>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</si>
  <si>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</si>
  <si>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</si>
  <si>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</si>
  <si>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</si>
  <si>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</si>
  <si>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</si>
  <si>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</si>
  <si>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</si>
  <si>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</si>
  <si>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</si>
  <si>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</si>
  <si>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</si>
  <si>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</si>
  <si>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</si>
  <si>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</si>
  <si>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</si>
  <si>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</si>
  <si>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</si>
  <si>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</si>
  <si>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</si>
  <si>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</si>
  <si>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</si>
  <si>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</si>
  <si>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</si>
  <si>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</si>
  <si>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</si>
  <si>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</si>
  <si>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</si>
  <si>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</si>
  <si>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</si>
  <si>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</si>
  <si>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</si>
  <si>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</si>
  <si>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</si>
  <si>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</si>
  <si>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</si>
  <si>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</si>
  <si>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</si>
  <si>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</si>
  <si>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</si>
  <si>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</si>
  <si>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</si>
  <si>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</si>
  <si>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</si>
  <si>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</si>
  <si>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</si>
  <si>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</si>
  <si>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</si>
  <si>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</si>
  <si>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</si>
  <si>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</si>
  <si>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</si>
  <si>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</si>
  <si>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</si>
  <si>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</si>
  <si>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</si>
  <si>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</si>
  <si>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</si>
  <si>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</si>
  <si>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</si>
  <si>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</si>
  <si>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</si>
  <si>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</si>
  <si>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</si>
  <si>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</si>
  <si>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</si>
  <si>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</si>
  <si>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</si>
  <si>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</si>
  <si>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</si>
  <si>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</si>
  <si>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</si>
  <si>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</si>
  <si>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</si>
  <si>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</si>
  <si>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</si>
  <si>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</si>
  <si>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</si>
  <si>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</si>
  <si>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</si>
  <si>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</si>
  <si>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</si>
  <si>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</si>
  <si>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</si>
  <si>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</si>
  <si>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</si>
  <si>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</si>
  <si>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</si>
  <si>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</si>
  <si>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</si>
  <si>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</si>
  <si>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</si>
  <si>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</si>
  <si>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</si>
  <si>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</si>
  <si>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</si>
  <si>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</si>
  <si>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</si>
  <si>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</si>
  <si>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</si>
  <si>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</si>
  <si>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</si>
  <si>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</si>
  <si>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</si>
  <si>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</si>
  <si>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</si>
  <si>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</si>
  <si>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</si>
  <si>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</si>
  <si>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</si>
  <si>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</si>
  <si>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</si>
  <si>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</si>
  <si>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</si>
  <si>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</si>
  <si>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</si>
  <si>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</si>
  <si>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</si>
  <si>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</si>
  <si>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</si>
  <si>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</si>
  <si>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</si>
  <si>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</si>
  <si>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</si>
  <si>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</si>
  <si>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</si>
  <si>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</si>
  <si>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</si>
  <si>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</si>
  <si>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</si>
  <si>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</si>
  <si>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</si>
  <si>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</si>
  <si>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</si>
  <si>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</si>
  <si>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</si>
  <si>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</si>
  <si>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</si>
  <si>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</si>
  <si>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</si>
  <si>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</si>
  <si>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</si>
  <si>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</si>
  <si>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</si>
  <si>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</si>
  <si>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</si>
  <si>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</si>
  <si>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</si>
  <si>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</si>
  <si>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</si>
  <si>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</si>
  <si>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</si>
  <si>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</si>
  <si>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</si>
  <si>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</si>
  <si>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</si>
  <si>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</si>
  <si>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</si>
  <si>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</si>
  <si>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</si>
  <si>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</si>
  <si>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</si>
  <si>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</si>
  <si>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</si>
  <si>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</si>
  <si>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</si>
  <si>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</si>
  <si>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</si>
  <si>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</si>
  <si>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</si>
  <si>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</si>
  <si>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</si>
  <si>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</si>
  <si>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</si>
  <si>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</si>
  <si>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</si>
  <si>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</si>
  <si>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</si>
  <si>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</si>
  <si>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</si>
  <si>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</si>
  <si>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</si>
  <si>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</si>
  <si>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</si>
  <si>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</si>
  <si>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</si>
  <si>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</si>
  <si>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</si>
  <si>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</si>
  <si>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</si>
  <si>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</si>
  <si>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</si>
  <si>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</si>
  <si>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</si>
  <si>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</si>
  <si>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</si>
  <si>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</si>
  <si>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</si>
  <si>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</si>
  <si>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</si>
  <si>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</si>
  <si>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</si>
  <si>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</si>
  <si>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</si>
  <si>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</si>
  <si>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</si>
  <si>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</si>
  <si>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</si>
  <si>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</si>
  <si>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</si>
  <si>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</si>
  <si>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</si>
  <si>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</si>
  <si>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</si>
  <si>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</si>
  <si>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</si>
  <si>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</si>
  <si>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</si>
  <si>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</si>
  <si>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</si>
  <si>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</si>
  <si>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</si>
  <si>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</si>
  <si>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</si>
  <si>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</si>
  <si>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</si>
  <si>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</si>
  <si>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</si>
  <si>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</si>
  <si>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</si>
  <si>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</si>
  <si>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</si>
  <si>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</si>
  <si>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</si>
  <si>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</si>
  <si>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</si>
  <si>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</si>
  <si>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</si>
  <si>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</si>
  <si>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</si>
  <si>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</si>
  <si>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</si>
  <si>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</si>
  <si>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</si>
  <si>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</si>
  <si>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</si>
  <si>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</si>
  <si>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</si>
  <si>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</si>
  <si>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</si>
  <si>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</si>
  <si>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</si>
  <si>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</si>
  <si>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</si>
  <si>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</si>
  <si>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</si>
  <si>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</si>
  <si>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</si>
  <si>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</si>
  <si>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</si>
  <si>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</si>
  <si>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</si>
  <si>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</si>
  <si>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</si>
  <si>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</si>
  <si>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</si>
  <si>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</si>
  <si>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</si>
  <si>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</si>
  <si>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</si>
  <si>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</si>
  <si>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</si>
  <si>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</si>
  <si>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</si>
  <si>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</si>
  <si>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</si>
  <si>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</si>
  <si>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</si>
  <si>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</si>
  <si>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</si>
  <si>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</si>
  <si>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</si>
  <si>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</si>
  <si>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</si>
  <si>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</si>
  <si>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</si>
  <si>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</si>
  <si>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</si>
  <si>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</si>
  <si>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</si>
  <si>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</si>
  <si>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</si>
  <si>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</si>
  <si>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</si>
  <si>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</si>
  <si>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</si>
  <si>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</si>
  <si>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</si>
  <si>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</si>
  <si>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</si>
  <si>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</si>
  <si>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</si>
  <si>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</si>
  <si>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</si>
  <si>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</si>
  <si>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</si>
  <si>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</si>
  <si>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</si>
  <si>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</si>
  <si>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</si>
  <si>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</si>
  <si>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</si>
  <si>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</si>
  <si>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</si>
  <si>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</si>
  <si>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</si>
  <si>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</si>
  <si>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</si>
  <si>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</si>
  <si>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</si>
  <si>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</si>
  <si>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</si>
  <si>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</si>
  <si>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</si>
  <si>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</si>
  <si>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</si>
  <si>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</si>
  <si>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</si>
  <si>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</si>
  <si>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</si>
  <si>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</si>
  <si>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</si>
  <si>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</si>
  <si>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</si>
  <si>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</si>
  <si>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</si>
  <si>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</si>
  <si>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</si>
  <si>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</si>
  <si>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</si>
  <si>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</si>
  <si>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</si>
  <si>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</si>
  <si>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</si>
  <si>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</si>
  <si>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</si>
  <si>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</si>
  <si>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</si>
  <si>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</si>
  <si>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</si>
  <si>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</si>
  <si>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</si>
  <si>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</si>
  <si>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</si>
  <si>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</si>
  <si>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</si>
  <si>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</si>
  <si>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</si>
  <si>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</si>
  <si>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</si>
  <si>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</si>
  <si>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</si>
  <si>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</si>
  <si>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</si>
  <si>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</si>
  <si>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</si>
  <si>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</si>
  <si>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</si>
  <si>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</si>
  <si>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</si>
  <si>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</si>
  <si>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</si>
  <si>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</si>
  <si>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</si>
  <si>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</si>
  <si>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</si>
  <si>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</si>
  <si>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</si>
  <si>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</si>
  <si>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</si>
  <si>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</si>
  <si>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</si>
  <si>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</si>
  <si>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</si>
  <si>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</si>
  <si>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</si>
  <si>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</si>
  <si>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</si>
  <si>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</si>
  <si>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</si>
  <si>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</si>
  <si>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</si>
  <si>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</si>
  <si>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</si>
  <si>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</si>
  <si>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</si>
  <si>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</si>
  <si>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</si>
  <si>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</si>
  <si>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</si>
  <si>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</si>
  <si>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</si>
  <si>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</si>
  <si>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</si>
  <si>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</si>
  <si>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</si>
  <si>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</si>
  <si>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</si>
  <si>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</si>
  <si>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</si>
  <si>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</si>
  <si>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</si>
  <si>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</si>
  <si>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</si>
  <si>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</si>
  <si>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</si>
  <si>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</si>
  <si>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</si>
  <si>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</si>
  <si>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</si>
  <si>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</si>
  <si>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</si>
  <si>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</si>
  <si>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</si>
  <si>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</si>
  <si>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</si>
  <si>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</si>
  <si>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</si>
  <si>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</si>
  <si>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</si>
  <si>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</si>
  <si>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</si>
  <si>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</si>
  <si>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</si>
  <si>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</si>
  <si>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</si>
  <si>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</si>
  <si>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</si>
  <si>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</si>
  <si>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</si>
  <si>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</si>
  <si>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</si>
  <si>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</si>
  <si>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</si>
  <si>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</si>
  <si>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</si>
  <si>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</si>
  <si>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</si>
  <si>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</si>
  <si>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</si>
  <si>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</si>
  <si>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</si>
  <si>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</si>
  <si>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</si>
  <si>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</si>
  <si>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</si>
  <si>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</si>
  <si>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</si>
  <si>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</si>
  <si>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</si>
  <si>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</si>
  <si>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</si>
  <si>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</si>
  <si>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</si>
  <si>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</si>
  <si>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</si>
  <si>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</si>
  <si>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</si>
  <si>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</si>
  <si>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</si>
  <si>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</si>
  <si>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</si>
  <si>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</si>
  <si>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</si>
  <si>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</si>
  <si>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</si>
  <si>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</si>
  <si>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</si>
  <si>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</si>
  <si>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</si>
  <si>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</si>
  <si>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</si>
  <si>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</si>
  <si>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</si>
  <si>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</si>
  <si>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</si>
  <si>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</si>
  <si>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</si>
  <si>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</si>
  <si>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</si>
  <si>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</si>
  <si>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</si>
  <si>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</si>
  <si>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</si>
  <si>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</si>
  <si>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</si>
  <si>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</si>
  <si>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</si>
  <si>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</si>
  <si>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</si>
  <si>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</si>
  <si>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</si>
  <si>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</si>
  <si>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</si>
  <si>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</si>
  <si>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</si>
  <si>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</si>
  <si>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</si>
  <si>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</si>
  <si>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</si>
  <si>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</si>
  <si>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</si>
  <si>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</si>
  <si>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</si>
  <si>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</si>
  <si>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</si>
  <si>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</si>
  <si>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</si>
  <si>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</si>
  <si>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</si>
  <si>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</si>
  <si>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</si>
  <si>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</si>
  <si>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</si>
  <si>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</si>
  <si>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</si>
  <si>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</si>
  <si>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</si>
  <si>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</si>
  <si>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</si>
  <si>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</si>
  <si>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</si>
  <si>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</si>
  <si>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</si>
  <si>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</si>
  <si>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</si>
  <si>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</si>
  <si>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</si>
  <si>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</si>
  <si>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</si>
  <si>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</si>
  <si>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</si>
  <si>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</si>
  <si>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</si>
  <si>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</si>
  <si>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</si>
  <si>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</si>
  <si>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</si>
  <si>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</si>
  <si>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</si>
  <si>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</si>
  <si>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</si>
  <si>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</si>
  <si>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</si>
  <si>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</si>
  <si>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</si>
  <si>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</si>
  <si>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</si>
  <si>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</si>
  <si>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</si>
  <si>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</si>
  <si>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</si>
  <si>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</si>
  <si>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</si>
  <si>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</si>
  <si>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</si>
  <si>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</si>
  <si>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</si>
  <si>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</si>
  <si>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</si>
  <si>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</si>
  <si>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</si>
  <si>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</si>
  <si>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</si>
  <si>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</si>
  <si>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</si>
  <si>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</si>
  <si>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</si>
  <si>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</si>
  <si>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</si>
  <si>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</si>
  <si>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</si>
  <si>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</si>
  <si>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</si>
  <si>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</si>
  <si>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</si>
  <si>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</si>
  <si>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</si>
  <si>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</si>
  <si>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</si>
  <si>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</si>
  <si>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</si>
  <si>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</si>
  <si>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</si>
  <si>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</si>
  <si>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</si>
  <si>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</si>
  <si>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</si>
  <si>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</si>
  <si>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</si>
  <si>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</si>
  <si>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</si>
  <si>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</si>
  <si>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</si>
  <si>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</si>
  <si>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</si>
  <si>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</si>
  <si>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</si>
  <si>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</si>
  <si>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</si>
  <si>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</si>
  <si>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</si>
  <si>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</si>
  <si>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</si>
  <si>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</si>
  <si>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</si>
  <si>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</si>
  <si>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</si>
  <si>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</si>
  <si>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</si>
  <si>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</si>
  <si>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</si>
  <si>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</si>
  <si>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</si>
  <si>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</si>
  <si>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</si>
  <si>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</si>
  <si>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</si>
  <si>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</si>
  <si>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</si>
  <si>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</si>
  <si>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</si>
  <si>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</si>
  <si>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</si>
  <si>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</si>
  <si>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</si>
  <si>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</si>
  <si>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</si>
  <si>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</si>
  <si>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</si>
  <si>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</si>
  <si>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</si>
  <si>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</si>
  <si>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</si>
  <si>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</si>
  <si>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</si>
  <si>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</si>
  <si>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</si>
  <si>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</si>
  <si>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</si>
  <si>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</si>
  <si>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</si>
  <si>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</si>
  <si>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</si>
  <si>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</si>
  <si>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</si>
  <si>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</si>
  <si>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</si>
  <si>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</si>
  <si>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</si>
  <si>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</si>
  <si>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</si>
  <si>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</si>
  <si>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</si>
  <si>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</si>
  <si>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</si>
  <si>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</si>
  <si>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</si>
  <si>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</si>
  <si>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</si>
  <si>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</si>
  <si>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</si>
  <si>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</si>
  <si>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</si>
  <si>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</si>
  <si>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</si>
  <si>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</si>
  <si>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</si>
  <si>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</si>
  <si>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</si>
  <si>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</si>
  <si>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</si>
  <si>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</si>
  <si>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</si>
  <si>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</si>
  <si>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</si>
  <si>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</si>
  <si>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</si>
  <si>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</si>
  <si>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</si>
  <si>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</si>
  <si>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</si>
  <si>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</si>
  <si>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</si>
  <si>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</si>
  <si>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</si>
  <si>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</si>
  <si>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</si>
  <si>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</si>
  <si>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</si>
  <si>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</si>
  <si>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</si>
  <si>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</si>
  <si>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</si>
  <si>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</si>
  <si>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</si>
  <si>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</si>
  <si>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</si>
  <si>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</si>
  <si>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</si>
  <si>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</si>
  <si>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</si>
  <si>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</si>
  <si>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</si>
  <si>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</si>
  <si>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</si>
  <si>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</si>
  <si>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</si>
  <si>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</si>
  <si>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</si>
  <si>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</si>
  <si>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</si>
  <si>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</si>
  <si>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</si>
  <si>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</si>
  <si>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</si>
  <si>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</si>
  <si>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</si>
  <si>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</si>
  <si>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</si>
  <si>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</si>
  <si>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</si>
  <si>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</si>
  <si>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</si>
  <si>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</si>
  <si>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</si>
  <si>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</si>
  <si>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</si>
  <si>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</si>
  <si>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</si>
  <si>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</si>
  <si>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</si>
  <si>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</si>
  <si>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</si>
  <si>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</si>
  <si>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</si>
  <si>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</si>
  <si>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</si>
  <si>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</si>
  <si>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</si>
  <si>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</si>
  <si>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</si>
  <si>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</si>
  <si>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</si>
  <si>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</si>
  <si>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</si>
  <si>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</si>
  <si>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</si>
  <si>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</si>
  <si>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</si>
  <si>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</si>
  <si>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</si>
  <si>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</si>
  <si>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</si>
  <si>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</si>
  <si>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</si>
  <si>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</si>
  <si>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</si>
  <si>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</si>
  <si>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</si>
  <si>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</si>
  <si>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</si>
  <si>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</si>
  <si>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</si>
  <si>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</si>
  <si>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</si>
  <si>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</si>
  <si>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</si>
  <si>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</si>
  <si>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</si>
  <si>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</si>
  <si>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</si>
  <si>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</si>
  <si>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</si>
  <si>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</si>
  <si>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</si>
  <si>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</si>
  <si>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</si>
  <si>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</si>
  <si>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</si>
  <si>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</si>
  <si>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</si>
  <si>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</si>
  <si>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</si>
  <si>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</si>
  <si>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</si>
  <si>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</si>
  <si>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</si>
  <si>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</si>
  <si>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</si>
  <si>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</si>
  <si>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</si>
  <si>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</si>
  <si>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</si>
  <si>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</si>
  <si>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</si>
  <si>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</si>
  <si>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</si>
  <si>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</si>
  <si>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</si>
  <si>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</si>
  <si>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</si>
  <si>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</si>
  <si>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</si>
  <si>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</si>
  <si>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</si>
  <si>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</si>
  <si>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</si>
  <si>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</si>
  <si>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</si>
  <si>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</si>
  <si>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</si>
  <si>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</si>
  <si>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</si>
  <si>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</si>
  <si>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</si>
  <si>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</si>
  <si>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</si>
  <si>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</si>
  <si>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</si>
  <si>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</si>
  <si>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</si>
  <si>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</si>
  <si>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</si>
  <si>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</si>
  <si>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</si>
  <si>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</si>
  <si>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</si>
  <si>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</si>
  <si>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</si>
  <si>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</si>
  <si>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</si>
  <si>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</si>
  <si>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</si>
  <si>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</si>
  <si>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</si>
  <si>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</si>
  <si>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</si>
  <si>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</si>
  <si>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</si>
  <si>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</si>
  <si>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</si>
  <si>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</si>
  <si>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</si>
  <si>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</si>
  <si>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</si>
  <si>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</si>
  <si>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</si>
  <si>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</si>
  <si>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</si>
  <si>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</si>
  <si>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</si>
  <si>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</si>
  <si>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</si>
  <si>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</si>
  <si>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</si>
  <si>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</si>
  <si>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</si>
  <si>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</si>
  <si>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</si>
  <si>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</si>
  <si>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</si>
  <si>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</si>
  <si>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</si>
  <si>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</si>
  <si>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</si>
  <si>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</si>
  <si>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</si>
  <si>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</si>
  <si>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</si>
  <si>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</si>
  <si>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</si>
  <si>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</si>
  <si>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</si>
  <si>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</si>
  <si>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</si>
  <si>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</si>
  <si>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</si>
  <si>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</si>
  <si>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</si>
  <si>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</si>
  <si>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</si>
  <si>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</si>
  <si>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</si>
  <si>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</si>
  <si>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</si>
  <si>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</si>
  <si>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</si>
  <si>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</si>
  <si>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</si>
  <si>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</si>
  <si>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</si>
  <si>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</si>
  <si>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</si>
  <si>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</si>
  <si>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</si>
  <si>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</si>
  <si>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</si>
  <si>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</si>
  <si>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</si>
  <si>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</si>
  <si>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</si>
  <si>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</si>
  <si>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</si>
  <si>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</si>
  <si>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</si>
  <si>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</si>
  <si>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</si>
  <si>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</si>
  <si>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</si>
  <si>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</si>
  <si>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</si>
  <si>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</si>
  <si>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</si>
  <si>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</si>
  <si>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</si>
  <si>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</si>
  <si>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</si>
  <si>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</si>
  <si>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</si>
  <si>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</si>
  <si>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</si>
  <si>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</si>
  <si>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</si>
  <si>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</si>
  <si>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</si>
  <si>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</si>
  <si>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</si>
  <si>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</si>
  <si>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</si>
  <si>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</si>
  <si>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</si>
  <si>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</si>
  <si>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</si>
  <si>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</si>
  <si>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</si>
  <si>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</si>
  <si>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</si>
  <si>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</si>
  <si>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</si>
  <si>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</si>
  <si>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</si>
  <si>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</si>
  <si>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</si>
  <si>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</si>
  <si>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</si>
  <si>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</si>
  <si>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</si>
  <si>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</si>
  <si>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</si>
  <si>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</si>
  <si>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</si>
  <si>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</si>
  <si>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</si>
  <si>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</si>
  <si>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</si>
  <si>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</si>
  <si>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</si>
  <si>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</si>
  <si>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</si>
  <si>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</si>
  <si>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</si>
  <si>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</si>
  <si>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</si>
  <si>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</si>
  <si>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</si>
  <si>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</si>
  <si>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</si>
  <si>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</si>
  <si>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</si>
  <si>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</si>
  <si>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</si>
  <si>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</si>
  <si>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</si>
  <si>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</si>
  <si>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</si>
  <si>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</si>
  <si>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</si>
  <si>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</si>
  <si>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</si>
  <si>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</si>
  <si>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</si>
  <si>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</si>
  <si>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</si>
  <si>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</si>
  <si>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</si>
  <si>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</si>
  <si>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</si>
  <si>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</si>
  <si>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</si>
  <si>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</si>
  <si>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</si>
  <si>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</si>
  <si>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</si>
  <si>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</si>
  <si>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</si>
  <si>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</si>
  <si>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</si>
  <si>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</si>
  <si>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</si>
  <si>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</si>
  <si>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</si>
  <si>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</si>
  <si>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</si>
  <si>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</si>
  <si>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</si>
  <si>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</si>
  <si>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</si>
  <si>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</si>
  <si>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</si>
  <si>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</si>
  <si>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</si>
  <si>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</si>
  <si>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</si>
  <si>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</si>
  <si>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</si>
  <si>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</si>
  <si>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</si>
  <si>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</si>
  <si>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</si>
  <si>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</si>
  <si>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</si>
  <si>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</si>
  <si>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</si>
  <si>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</si>
  <si>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</si>
  <si>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</si>
  <si>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</si>
  <si>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</si>
  <si>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</si>
  <si>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</si>
  <si>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</si>
  <si>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</si>
  <si>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</si>
  <si>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</si>
  <si>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</si>
  <si>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</si>
  <si>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</si>
  <si>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</si>
  <si>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</si>
  <si>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</si>
  <si>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</si>
  <si>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</si>
  <si>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</si>
  <si>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</si>
  <si>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</si>
  <si>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</si>
  <si>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</si>
  <si>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</si>
  <si>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</si>
  <si>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</si>
  <si>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</si>
  <si>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</si>
  <si>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</si>
  <si>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</si>
  <si>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</si>
  <si>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</si>
  <si>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</si>
  <si>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</si>
  <si>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</si>
  <si>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</si>
  <si>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</si>
  <si>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</si>
  <si>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</si>
  <si>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</si>
  <si>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</si>
  <si>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</si>
  <si>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</si>
  <si>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</si>
  <si>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</si>
  <si>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</si>
  <si>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</si>
  <si>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</si>
  <si>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</si>
  <si>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</si>
  <si>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</si>
  <si>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</si>
  <si>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</si>
  <si>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</si>
  <si>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</si>
  <si>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</si>
  <si>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</si>
  <si>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</si>
  <si>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</si>
  <si>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</si>
  <si>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</si>
  <si>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</si>
  <si>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</si>
  <si>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</si>
  <si>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</si>
  <si>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</si>
  <si>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</si>
  <si>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</si>
  <si>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</si>
  <si>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</si>
  <si>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</si>
  <si>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</si>
  <si>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</si>
  <si>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</si>
  <si>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</si>
  <si>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</si>
  <si>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</si>
  <si>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</si>
  <si>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</si>
  <si>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</si>
  <si>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</si>
  <si>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</si>
  <si>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</si>
  <si>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</si>
  <si>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</si>
  <si>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</si>
  <si>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</si>
  <si>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</si>
  <si>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</si>
  <si>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</si>
  <si>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</si>
  <si>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</si>
  <si>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</si>
  <si>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</si>
  <si>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</si>
  <si>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</si>
  <si>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</si>
  <si>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</si>
  <si>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</si>
  <si>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</si>
  <si>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</si>
  <si>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</si>
  <si>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</si>
  <si>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</si>
  <si>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</si>
  <si>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</si>
  <si>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</si>
  <si>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</si>
  <si>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</si>
  <si>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</si>
  <si>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</si>
  <si>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</si>
  <si>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</si>
  <si>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</si>
  <si>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</si>
  <si>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</si>
  <si>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</si>
  <si>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</si>
  <si>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</si>
  <si>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</si>
  <si>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</si>
  <si>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</si>
  <si>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</si>
  <si>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</si>
  <si>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</si>
  <si>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</si>
  <si>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</si>
  <si>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</si>
  <si>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</si>
  <si>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</si>
  <si>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</si>
  <si>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</si>
  <si>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</si>
  <si>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</si>
  <si>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</si>
  <si>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</si>
  <si>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</si>
  <si>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</si>
  <si>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</si>
  <si>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</si>
  <si>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</si>
  <si>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</si>
  <si>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</si>
  <si>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</si>
  <si>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</si>
  <si>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</si>
  <si>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</si>
  <si>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</si>
  <si>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</si>
  <si>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</si>
  <si>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</si>
  <si>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</si>
  <si>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</si>
  <si>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</si>
  <si>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</si>
  <si>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</si>
  <si>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</si>
  <si>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</si>
  <si>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</si>
  <si>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</si>
  <si>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</si>
  <si>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</si>
  <si>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</si>
  <si>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</si>
  <si>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</si>
  <si>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</si>
  <si>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</si>
  <si>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</si>
  <si>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</si>
  <si>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</si>
  <si>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</si>
  <si>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</si>
  <si>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</si>
  <si>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</si>
  <si>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</si>
  <si>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</si>
  <si>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</si>
  <si>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</si>
  <si>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</si>
  <si>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</si>
  <si>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</si>
  <si>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</si>
  <si>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</si>
  <si>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</si>
  <si>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</si>
  <si>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</si>
  <si>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</si>
  <si>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</si>
  <si>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</si>
  <si>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</si>
  <si>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</si>
  <si>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</si>
  <si>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</si>
  <si>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</si>
  <si>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</si>
  <si>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</si>
  <si>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</si>
  <si>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</si>
  <si>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</si>
  <si>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</si>
  <si>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</si>
  <si>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</si>
  <si>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</si>
  <si>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</si>
  <si>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</si>
  <si>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</si>
  <si>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</si>
  <si>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</si>
  <si>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</si>
  <si>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</si>
  <si>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</si>
  <si>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</si>
  <si>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</si>
  <si>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</si>
  <si>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</si>
  <si>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</si>
  <si>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</si>
  <si>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</si>
  <si>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</si>
  <si>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</si>
  <si>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</si>
  <si>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</si>
  <si>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</si>
  <si>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</si>
  <si>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</si>
  <si>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</si>
  <si>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</si>
  <si>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</si>
  <si>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</si>
  <si>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</si>
  <si>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</si>
  <si>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</si>
  <si>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</si>
  <si>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</si>
  <si>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</si>
  <si>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</si>
  <si>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</si>
  <si>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</si>
  <si>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</si>
  <si>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</si>
  <si>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</si>
  <si>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</si>
  <si>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</si>
  <si>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</si>
  <si>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</si>
  <si>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</si>
  <si>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</si>
  <si>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</si>
  <si>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</si>
  <si>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</si>
  <si>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</si>
  <si>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</si>
  <si>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</si>
  <si>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</si>
  <si>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</si>
  <si>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</si>
  <si>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</si>
  <si>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</si>
  <si>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</si>
  <si>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</si>
  <si>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</si>
  <si>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</si>
  <si>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</si>
  <si>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</si>
  <si>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</si>
  <si>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</si>
  <si>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</si>
  <si>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</si>
  <si>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</si>
  <si>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</si>
  <si>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</si>
  <si>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</si>
  <si>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</si>
  <si>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</si>
  <si>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</si>
  <si>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</si>
  <si>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</si>
  <si>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</si>
  <si>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</si>
  <si>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</si>
  <si>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</si>
  <si>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</si>
  <si>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</si>
  <si>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</si>
  <si>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</si>
  <si>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</si>
  <si>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</si>
  <si>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</si>
  <si>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</si>
  <si>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</si>
  <si>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</si>
  <si>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</si>
  <si>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</si>
  <si>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</si>
  <si>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</si>
  <si>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</si>
  <si>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</si>
  <si>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</si>
  <si>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</si>
  <si>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</si>
  <si>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</si>
  <si>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</si>
  <si>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</si>
  <si>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</si>
  <si>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</si>
  <si>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</si>
  <si>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</si>
  <si>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</si>
  <si>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</si>
  <si>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</si>
  <si>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</si>
  <si>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</si>
  <si>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</si>
  <si>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</si>
  <si>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</si>
  <si>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</si>
  <si>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</si>
  <si>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</si>
  <si>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</si>
  <si>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</si>
  <si>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</si>
  <si>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</si>
  <si>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</si>
  <si>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</si>
  <si>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</si>
  <si>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</si>
  <si>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</si>
  <si>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</si>
  <si>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</si>
  <si>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</si>
  <si>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</si>
  <si>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</si>
  <si>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</si>
  <si>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</si>
  <si>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</si>
  <si>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</si>
  <si>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</si>
  <si>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</si>
  <si>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</si>
  <si>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</si>
  <si>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</si>
  <si>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</si>
  <si>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</si>
  <si>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</si>
  <si>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</si>
  <si>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</si>
  <si>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</si>
  <si>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</si>
  <si>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</si>
  <si>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</si>
  <si>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</si>
  <si>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</si>
  <si>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</si>
  <si>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</si>
  <si>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</si>
  <si>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</si>
  <si>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</si>
  <si>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</si>
  <si>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</si>
  <si>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</si>
  <si>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</si>
  <si>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</si>
  <si>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</si>
  <si>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</si>
  <si>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</si>
  <si>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</si>
  <si>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</si>
  <si>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</si>
  <si>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</si>
  <si>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</si>
  <si>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</si>
  <si>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</si>
  <si>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</si>
  <si>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</si>
  <si>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</si>
  <si>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</si>
  <si>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</si>
  <si>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</si>
  <si>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</si>
  <si>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</si>
  <si>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</si>
  <si>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</si>
  <si>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</si>
  <si>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</si>
  <si>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</si>
  <si>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</si>
  <si>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</si>
  <si>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</si>
  <si>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</si>
  <si>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</si>
  <si>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</si>
  <si>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</si>
  <si>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</si>
  <si>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</si>
  <si>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</si>
  <si>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</si>
  <si>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</si>
  <si>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</si>
  <si>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</si>
  <si>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</si>
  <si>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</si>
  <si>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</si>
  <si>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</si>
  <si>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</si>
  <si>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</si>
  <si>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</si>
  <si>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</si>
  <si>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</si>
  <si>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</si>
  <si>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</si>
  <si>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</si>
  <si>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</si>
  <si>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</si>
  <si>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</si>
  <si>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</si>
  <si>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</si>
  <si>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</si>
  <si>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</si>
  <si>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</si>
  <si>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</si>
  <si>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</si>
  <si>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</si>
  <si>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</si>
  <si>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</si>
  <si>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</si>
  <si>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</si>
  <si>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</si>
  <si>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</si>
  <si>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</si>
  <si>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</si>
  <si>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</si>
  <si>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</si>
  <si>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</si>
  <si>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</si>
  <si>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</si>
  <si>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</si>
  <si>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</si>
  <si>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</si>
  <si>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</si>
  <si>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</si>
  <si>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</si>
  <si>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</si>
  <si>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</si>
  <si>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</si>
  <si>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</si>
  <si>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</si>
  <si>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</si>
  <si>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</si>
  <si>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</si>
  <si>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</si>
  <si>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</si>
  <si>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</si>
  <si>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</si>
  <si>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</si>
  <si>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</si>
  <si>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</si>
  <si>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</si>
  <si>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</si>
  <si>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</si>
  <si>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</si>
  <si>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</si>
  <si>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</si>
  <si>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</si>
  <si>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</si>
  <si>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</si>
  <si>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</si>
  <si>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</si>
  <si>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</si>
  <si>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</si>
  <si>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</si>
  <si>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</si>
  <si>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</si>
  <si>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</si>
  <si>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</si>
  <si>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</si>
  <si>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</si>
  <si>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</si>
  <si>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</si>
  <si>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</si>
  <si>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</si>
  <si>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</si>
  <si>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</si>
  <si>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</si>
  <si>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</si>
  <si>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</si>
  <si>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</si>
  <si>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</si>
  <si>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</si>
  <si>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</si>
  <si>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</si>
  <si>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</si>
  <si>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</si>
  <si>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</si>
  <si>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</si>
  <si>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</si>
  <si>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</si>
  <si>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</si>
  <si>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</si>
  <si>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</si>
  <si>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</si>
  <si>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</si>
  <si>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</si>
  <si>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</si>
  <si>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</si>
  <si>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</si>
  <si>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</si>
  <si>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</si>
  <si>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</si>
  <si>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</si>
  <si>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</si>
  <si>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</si>
  <si>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</si>
  <si>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</si>
  <si>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</si>
  <si>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</si>
  <si>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</si>
  <si>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</si>
  <si>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</si>
  <si>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</si>
  <si>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</si>
  <si>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</si>
  <si>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</si>
  <si>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</si>
  <si>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</si>
  <si>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</si>
  <si>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</si>
  <si>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</si>
  <si>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</si>
  <si>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</si>
  <si>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</si>
  <si>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</si>
  <si>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</si>
  <si>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</si>
  <si>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</si>
  <si>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</si>
  <si>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</si>
  <si>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</si>
  <si>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</si>
  <si>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</si>
  <si>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</si>
  <si>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</si>
  <si>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</si>
  <si>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</si>
  <si>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</si>
  <si>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</si>
  <si>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</si>
  <si>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</si>
  <si>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</si>
  <si>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</si>
  <si>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</si>
  <si>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</si>
  <si>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</si>
  <si>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</si>
  <si>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</si>
  <si>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</si>
  <si>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</si>
  <si>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</si>
  <si>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</si>
  <si>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</si>
  <si>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</si>
  <si>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</si>
  <si>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</si>
  <si>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</si>
  <si>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</si>
  <si>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</si>
  <si>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</si>
  <si>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</si>
  <si>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</si>
  <si>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</si>
  <si>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</si>
  <si>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</si>
  <si>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</si>
  <si>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</si>
  <si>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</si>
  <si>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</si>
  <si>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</si>
  <si>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</si>
  <si>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</si>
  <si>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</si>
  <si>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</si>
  <si>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</si>
  <si>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</si>
  <si>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</si>
  <si>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</si>
  <si>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</si>
  <si>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</si>
  <si>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</si>
  <si>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</si>
  <si>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</si>
  <si>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</si>
  <si>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</si>
  <si>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</si>
  <si>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</si>
  <si>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</si>
  <si>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</si>
  <si>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</si>
  <si>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</si>
  <si>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</si>
  <si>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</si>
  <si>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</si>
  <si>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</si>
  <si>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</si>
  <si>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</si>
  <si>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</si>
  <si>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</si>
  <si>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</si>
  <si>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</si>
  <si>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</si>
  <si>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</si>
  <si>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</si>
  <si>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</si>
  <si>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</si>
  <si>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</si>
  <si>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</si>
  <si>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</si>
  <si>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</si>
  <si>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</si>
  <si>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</si>
  <si>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</si>
  <si>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</si>
  <si>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</si>
  <si>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</si>
  <si>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</si>
  <si>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</si>
  <si>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</si>
  <si>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</si>
  <si>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</si>
  <si>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</si>
  <si>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</si>
  <si>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</si>
  <si>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</si>
  <si>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</si>
  <si>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</si>
  <si>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</si>
  <si>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</si>
  <si>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</si>
  <si>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</si>
  <si>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</si>
  <si>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</si>
  <si>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</si>
  <si>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</si>
  <si>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</si>
  <si>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</si>
  <si>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</si>
  <si>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</si>
  <si>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</si>
  <si>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</si>
  <si>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</si>
  <si>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</si>
  <si>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</si>
  <si>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</si>
  <si>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</si>
  <si>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</si>
  <si>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</si>
  <si>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</si>
  <si>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</si>
  <si>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</si>
  <si>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</si>
  <si>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</si>
  <si>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</si>
  <si>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</si>
  <si>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</si>
  <si>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</si>
  <si>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</si>
  <si>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</si>
  <si>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</si>
  <si>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</si>
  <si>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</si>
  <si>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</si>
  <si>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</si>
  <si>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</si>
  <si>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</si>
  <si>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</si>
  <si>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</si>
  <si>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</si>
  <si>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</si>
  <si>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</si>
  <si>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</si>
  <si>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</si>
  <si>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</si>
  <si>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</si>
  <si>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</si>
  <si>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</si>
  <si>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</si>
  <si>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</si>
  <si>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</si>
  <si>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</si>
  <si>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</si>
  <si>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</si>
  <si>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</si>
  <si>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</si>
  <si>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</si>
  <si>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</si>
  <si>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</si>
  <si>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</si>
  <si>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</si>
  <si>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</si>
  <si>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</si>
  <si>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</si>
  <si>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</si>
  <si>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</si>
  <si>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</si>
  <si>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</si>
  <si>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</si>
  <si>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</si>
  <si>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</si>
  <si>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</si>
  <si>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</si>
  <si>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</si>
  <si>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</si>
  <si>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</si>
  <si>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</si>
  <si>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</si>
  <si>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</si>
  <si>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</si>
  <si>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</si>
  <si>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</si>
  <si>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</si>
  <si>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</si>
  <si>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</si>
  <si>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</si>
  <si>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</si>
  <si>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</si>
  <si>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</si>
  <si>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</si>
  <si>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</si>
  <si>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</si>
  <si>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</si>
  <si>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</si>
  <si>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</si>
  <si>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</si>
  <si>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</si>
  <si>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</si>
  <si>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</si>
  <si>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</si>
  <si>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</si>
  <si>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</si>
  <si>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</si>
  <si>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</si>
  <si>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</si>
  <si>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</si>
  <si>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</si>
  <si>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</si>
  <si>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</si>
  <si>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</si>
  <si>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</si>
  <si>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</si>
  <si>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</si>
  <si>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</si>
  <si>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</si>
  <si>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</si>
  <si>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</si>
  <si>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</si>
  <si>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</si>
  <si>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</si>
  <si>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</si>
  <si>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</si>
  <si>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</si>
  <si>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</si>
  <si>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</si>
  <si>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</si>
  <si>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</si>
  <si>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</si>
  <si>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</si>
  <si>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</si>
  <si>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</si>
  <si>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</si>
  <si>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</si>
  <si>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</si>
  <si>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</si>
  <si>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</si>
  <si>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</si>
  <si>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</si>
  <si>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</si>
  <si>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</si>
  <si>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</si>
  <si>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</si>
  <si>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</si>
  <si>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</si>
  <si>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</si>
  <si>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</si>
  <si>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</si>
  <si>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</si>
  <si>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</si>
  <si>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</si>
  <si>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</si>
  <si>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</si>
  <si>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</si>
  <si>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</si>
  <si>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</si>
  <si>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</si>
  <si>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</si>
  <si>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</si>
  <si>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</si>
  <si>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</si>
  <si>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</si>
  <si>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</si>
  <si>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</si>
  <si>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</si>
  <si>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</si>
  <si>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</si>
  <si>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</si>
  <si>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</si>
  <si>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</si>
  <si>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</si>
  <si>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</si>
  <si>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</si>
  <si>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</si>
  <si>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</si>
  <si>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</si>
  <si>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</si>
  <si>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</si>
  <si>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</si>
  <si>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</si>
  <si>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</si>
  <si>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</si>
  <si>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</si>
  <si>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</si>
  <si>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</si>
  <si>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</si>
  <si>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</si>
  <si>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</si>
  <si>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</si>
  <si>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</si>
  <si>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</si>
  <si>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</si>
  <si>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</si>
  <si>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</si>
  <si>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</si>
  <si>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</si>
  <si>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</si>
  <si>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</si>
  <si>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</si>
  <si>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</si>
  <si>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</si>
  <si>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</si>
  <si>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</si>
  <si>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</si>
  <si>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</si>
  <si>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</si>
  <si>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</si>
  <si>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</si>
  <si>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</si>
  <si>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</si>
  <si>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</si>
  <si>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</si>
  <si>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</si>
  <si>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</si>
  <si>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</si>
  <si>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</si>
  <si>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</si>
  <si>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</si>
  <si>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</si>
  <si>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</si>
  <si>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</si>
  <si>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</si>
  <si>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</si>
  <si>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</si>
  <si>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</si>
  <si>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</si>
  <si>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</si>
  <si>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</si>
  <si>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</si>
  <si>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</si>
  <si>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</si>
  <si>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</si>
  <si>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</si>
  <si>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</si>
  <si>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</si>
  <si>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</si>
  <si>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</si>
  <si>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</si>
  <si>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</si>
  <si>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</si>
  <si>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</si>
  <si>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</si>
  <si>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</si>
  <si>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</si>
  <si>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</si>
  <si>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</si>
  <si>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</si>
  <si>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</si>
  <si>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</si>
  <si>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</si>
  <si>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</si>
  <si>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</si>
  <si>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</si>
  <si>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</si>
  <si>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</si>
  <si>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</si>
  <si>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</si>
  <si>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</si>
  <si>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</si>
  <si>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</si>
  <si>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</si>
  <si>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</si>
  <si>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</si>
  <si>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</si>
  <si>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</si>
  <si>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</si>
  <si>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</si>
  <si>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</si>
  <si>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</si>
  <si>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</si>
  <si>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</si>
  <si>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</si>
  <si>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</si>
  <si>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</si>
  <si>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</si>
  <si>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</si>
  <si>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</si>
  <si>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</si>
  <si>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</si>
  <si>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</si>
  <si>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</si>
  <si>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</si>
  <si>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</si>
  <si>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</si>
  <si>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</si>
  <si>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</si>
  <si>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</si>
  <si>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</si>
  <si>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</si>
  <si>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</si>
  <si>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</si>
  <si>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</si>
  <si>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</si>
  <si>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</si>
  <si>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</si>
  <si>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</si>
  <si>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</si>
  <si>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</si>
  <si>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</si>
  <si>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</si>
  <si>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</si>
  <si>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</si>
  <si>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</si>
  <si>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</si>
  <si>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</si>
  <si>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</si>
  <si>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</si>
  <si>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</si>
  <si>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</si>
  <si>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</si>
  <si>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</si>
  <si>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</si>
  <si>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</si>
  <si>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</si>
  <si>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</si>
  <si>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</si>
  <si>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</si>
  <si>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</si>
  <si>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</si>
  <si>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</si>
  <si>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</si>
  <si>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</si>
  <si>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</si>
  <si>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</si>
  <si>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</si>
  <si>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</si>
  <si>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</si>
  <si>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</si>
  <si>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</si>
  <si>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</si>
  <si>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</si>
  <si>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</si>
  <si>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</si>
  <si>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</si>
  <si>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</si>
  <si>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</si>
  <si>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</si>
  <si>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</si>
  <si>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</si>
  <si>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</si>
  <si>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</si>
  <si>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</si>
  <si>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</si>
  <si>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</si>
  <si>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</si>
  <si>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</si>
  <si>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</si>
  <si>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</si>
  <si>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</si>
  <si>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</si>
  <si>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</si>
  <si>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</si>
  <si>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</si>
  <si>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</si>
  <si>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</si>
  <si>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</si>
  <si>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</si>
  <si>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</si>
  <si>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</si>
  <si>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</si>
  <si>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</si>
  <si>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</si>
  <si>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</si>
  <si>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</si>
  <si>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</si>
  <si>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</si>
  <si>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</si>
  <si>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</si>
  <si>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</si>
  <si>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</si>
  <si>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</si>
  <si>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</si>
  <si>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</si>
  <si>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</si>
  <si>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</si>
  <si>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</si>
  <si>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</si>
  <si>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</si>
  <si>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</si>
  <si>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</si>
  <si>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</si>
  <si>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</si>
  <si>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</si>
  <si>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</si>
  <si>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</si>
  <si>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</si>
  <si>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</si>
  <si>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</si>
  <si>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</si>
  <si>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</si>
  <si>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</si>
  <si>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</si>
  <si>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</si>
  <si>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</si>
  <si>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</si>
  <si>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</si>
  <si>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</si>
  <si>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</si>
  <si>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</si>
  <si>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</si>
  <si>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</si>
  <si>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</si>
  <si>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</si>
  <si>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</si>
  <si>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</si>
  <si>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</si>
  <si>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</si>
  <si>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</si>
  <si>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</si>
  <si>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</si>
  <si>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</si>
  <si>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</si>
  <si>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</si>
  <si>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</si>
  <si>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</si>
  <si>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</si>
  <si>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</si>
  <si>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</si>
  <si>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</si>
  <si>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</si>
  <si>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</si>
  <si>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</si>
  <si>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</si>
  <si>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</si>
  <si>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</si>
  <si>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</si>
  <si>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</si>
  <si>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</si>
  <si>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</si>
  <si>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</si>
  <si>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</si>
  <si>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</si>
  <si>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</si>
  <si>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</si>
  <si>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</si>
  <si>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</si>
  <si>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</si>
  <si>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</si>
  <si>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</si>
  <si>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</si>
  <si>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</si>
  <si>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</si>
  <si>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</si>
  <si>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</si>
  <si>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</si>
  <si>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</si>
  <si>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</si>
  <si>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</si>
  <si>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</si>
  <si>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</si>
  <si>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</si>
  <si>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</si>
  <si>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</si>
  <si>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</si>
  <si>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</si>
  <si>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</si>
  <si>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</si>
  <si>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</si>
  <si>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</si>
  <si>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</si>
  <si>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</si>
  <si>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</si>
  <si>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</si>
  <si>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</si>
  <si>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</si>
  <si>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</si>
  <si>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</si>
  <si>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</si>
  <si>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</si>
  <si>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</si>
  <si>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</si>
  <si>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</si>
  <si>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</si>
  <si>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</si>
  <si>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</si>
  <si>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</si>
  <si>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</si>
  <si>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</si>
  <si>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</si>
  <si>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</si>
  <si>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</si>
  <si>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</si>
  <si>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</si>
  <si>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</si>
  <si>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</si>
  <si>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</si>
  <si>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</si>
  <si>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</si>
  <si>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</si>
  <si>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</si>
  <si>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</si>
  <si>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</si>
  <si>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</si>
  <si>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</si>
  <si>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</si>
  <si>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</si>
  <si>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</si>
  <si>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</si>
  <si>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</si>
  <si>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</si>
  <si>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</si>
  <si>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</si>
  <si>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</si>
  <si>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</si>
  <si>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</si>
  <si>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</si>
  <si>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</si>
  <si>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</si>
  <si>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</si>
  <si>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</si>
  <si>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</si>
  <si>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</si>
  <si>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</si>
  <si>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</si>
  <si>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</si>
  <si>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</si>
  <si>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</si>
  <si>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</si>
  <si>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</si>
  <si>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</si>
  <si>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</si>
  <si>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</si>
  <si>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</si>
  <si>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</si>
  <si>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</si>
  <si>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</si>
  <si>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</si>
  <si>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</si>
  <si>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</si>
  <si>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</si>
  <si>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</si>
  <si>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</si>
  <si>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</si>
  <si>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</si>
  <si>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</si>
  <si>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</si>
  <si>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</si>
  <si>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</si>
  <si>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</si>
  <si>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</si>
  <si>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</si>
  <si>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</si>
  <si>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</si>
  <si>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</si>
  <si>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</si>
  <si>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</si>
  <si>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</si>
  <si>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</si>
  <si>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</si>
  <si>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</si>
  <si>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</si>
  <si>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</si>
  <si>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</si>
  <si>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</si>
  <si>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</si>
  <si>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</si>
  <si>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</si>
  <si>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</si>
  <si>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</si>
  <si>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</si>
  <si>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</si>
  <si>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</si>
  <si>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</si>
  <si>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</si>
  <si>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</si>
  <si>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</si>
  <si>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</si>
  <si>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</si>
  <si>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</si>
  <si>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</si>
  <si>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</si>
  <si>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</si>
  <si>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</si>
  <si>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</si>
  <si>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</si>
  <si>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</si>
  <si>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</si>
  <si>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</si>
  <si>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</si>
  <si>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</si>
  <si>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</si>
  <si>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</si>
  <si>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</si>
  <si>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</si>
  <si>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</si>
  <si>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</si>
  <si>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</si>
  <si>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</si>
  <si>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</si>
  <si>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</si>
  <si>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</si>
  <si>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</si>
  <si>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</si>
  <si>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</si>
  <si>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</si>
  <si>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</si>
  <si>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</si>
  <si>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</si>
  <si>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</si>
  <si>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</si>
  <si>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</si>
  <si>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</si>
  <si>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</si>
  <si>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</si>
  <si>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</si>
  <si>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</si>
  <si>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</si>
  <si>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</si>
  <si>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</si>
  <si>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</si>
  <si>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</si>
  <si>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</si>
  <si>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</si>
  <si>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</si>
  <si>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</si>
  <si>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</si>
  <si>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</si>
  <si>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</si>
  <si>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</si>
  <si>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</si>
  <si>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</si>
  <si>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</si>
  <si>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</si>
  <si>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</si>
  <si>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</si>
  <si>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</si>
  <si>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</si>
  <si>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</si>
  <si>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</si>
  <si>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</si>
  <si>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</si>
  <si>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</si>
  <si>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</si>
  <si>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</si>
  <si>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</si>
  <si>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</si>
  <si>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</si>
  <si>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</si>
  <si>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</si>
  <si>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</si>
  <si>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</si>
  <si>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</si>
  <si>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</si>
  <si>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</si>
  <si>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</si>
  <si>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</si>
  <si>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</si>
  <si>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</si>
  <si>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</si>
  <si>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</si>
  <si>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</si>
  <si>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</si>
  <si>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</si>
  <si>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</si>
  <si>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</si>
  <si>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</si>
  <si>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</si>
  <si>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</si>
  <si>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</si>
  <si>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</si>
  <si>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</si>
  <si>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</si>
  <si>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</si>
  <si>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</si>
  <si>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</si>
  <si>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</si>
  <si>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</si>
  <si>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</si>
  <si>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</si>
  <si>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</si>
  <si>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</si>
  <si>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</si>
  <si>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</si>
  <si>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</si>
  <si>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</si>
  <si>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</si>
  <si>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</si>
  <si>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</si>
  <si>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</si>
  <si>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</si>
  <si>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</si>
  <si>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</si>
  <si>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</si>
  <si>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</si>
  <si>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</si>
  <si>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</si>
  <si>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</si>
  <si>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</si>
  <si>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</si>
  <si>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</si>
  <si>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</si>
  <si>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</si>
  <si>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</si>
  <si>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</si>
  <si>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</si>
  <si>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</si>
  <si>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</si>
  <si>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</si>
  <si>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</si>
  <si>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</si>
  <si>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</si>
  <si>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</si>
  <si>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</si>
  <si>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</si>
  <si>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</si>
  <si>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</si>
  <si>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</si>
  <si>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</si>
  <si>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</si>
  <si>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</si>
  <si>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</si>
  <si>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</si>
  <si>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</si>
  <si>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</si>
  <si>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</si>
  <si>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</si>
  <si>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</si>
  <si>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</si>
  <si>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</si>
  <si>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</si>
  <si>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</si>
  <si>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</si>
  <si>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</si>
  <si>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</si>
  <si>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</si>
  <si>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</si>
  <si>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</si>
  <si>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</si>
  <si>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</si>
  <si>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</si>
  <si>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</si>
  <si>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</si>
  <si>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</si>
  <si>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</si>
  <si>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</si>
  <si>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</si>
  <si>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</si>
  <si>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</si>
  <si>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</si>
  <si>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</si>
  <si>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</si>
  <si>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</si>
  <si>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</si>
  <si>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</si>
  <si>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</si>
  <si>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</si>
  <si>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</si>
  <si>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</si>
  <si>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</si>
  <si>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</si>
  <si>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</si>
  <si>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</si>
  <si>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</si>
  <si>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</si>
  <si>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</si>
  <si>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</si>
  <si>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</si>
  <si>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</si>
  <si>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</si>
  <si>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</si>
  <si>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</si>
  <si>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</si>
  <si>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</si>
  <si>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</si>
  <si>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</si>
  <si>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</si>
  <si>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</si>
  <si>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</si>
  <si>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</si>
  <si>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</si>
  <si>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</si>
  <si>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</si>
  <si>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</si>
  <si>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</si>
  <si>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</si>
  <si>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</si>
  <si>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</si>
  <si>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</si>
  <si>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</si>
  <si>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</si>
  <si>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</si>
  <si>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</si>
  <si>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</si>
  <si>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</si>
  <si>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</si>
  <si>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</si>
  <si>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</si>
  <si>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</si>
  <si>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</si>
  <si>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</si>
  <si>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</si>
  <si>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</si>
  <si>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</si>
  <si>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</si>
  <si>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</si>
  <si>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</si>
  <si>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</si>
  <si>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</si>
  <si>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</si>
  <si>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</si>
  <si>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</si>
  <si>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</si>
  <si>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</si>
  <si>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</si>
  <si>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</si>
  <si>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</si>
  <si>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</si>
  <si>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</si>
  <si>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</si>
  <si>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</si>
  <si>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</si>
  <si>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</si>
  <si>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</si>
  <si>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</si>
  <si>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</si>
  <si>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</si>
  <si>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</si>
  <si>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</si>
  <si>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</si>
  <si>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</si>
  <si>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</si>
  <si>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</si>
  <si>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</si>
  <si>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</si>
  <si>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</si>
  <si>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</si>
  <si>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</si>
  <si>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</si>
  <si>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</si>
  <si>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</si>
  <si>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</si>
  <si>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</si>
  <si>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</si>
  <si>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</si>
  <si>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</si>
  <si>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</si>
  <si>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</si>
  <si>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</si>
  <si>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</si>
  <si>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</si>
  <si>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</si>
  <si>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</si>
  <si>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</si>
  <si>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</si>
  <si>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</si>
  <si>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</si>
  <si>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</si>
  <si>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</si>
  <si>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</si>
  <si>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</si>
  <si>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</si>
  <si>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</si>
  <si>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</si>
  <si>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</si>
  <si>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</si>
  <si>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</si>
  <si>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</si>
  <si>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</si>
  <si>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</si>
  <si>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</si>
  <si>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</si>
  <si>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</si>
  <si>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</si>
  <si>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</si>
  <si>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</si>
  <si>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</si>
  <si>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</si>
  <si>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</si>
  <si>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</si>
  <si>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</si>
  <si>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</si>
  <si>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</si>
  <si>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</si>
  <si>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</si>
  <si>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</si>
  <si>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</si>
  <si>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</si>
  <si>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</si>
  <si>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</si>
  <si>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</si>
  <si>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</si>
  <si>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</si>
  <si>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</si>
  <si>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</si>
  <si>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</si>
  <si>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</si>
  <si>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</si>
  <si>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</si>
  <si>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</si>
  <si>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</si>
  <si>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</si>
  <si>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</si>
  <si>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</si>
  <si>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</si>
  <si>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</si>
  <si>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</si>
  <si>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</si>
  <si>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</si>
  <si>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</si>
  <si>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</si>
  <si>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</si>
  <si>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</si>
  <si>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</si>
  <si>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</si>
  <si>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</si>
  <si>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</si>
  <si>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</si>
  <si>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</si>
  <si>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</si>
  <si>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</si>
  <si>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</si>
  <si>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</si>
  <si>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</si>
  <si>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</si>
  <si>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</si>
  <si>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</si>
  <si>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</si>
  <si>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</si>
  <si>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</si>
  <si>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</si>
  <si>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</si>
  <si>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</si>
  <si>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</si>
  <si>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</si>
  <si>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</si>
  <si>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</si>
  <si>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</si>
  <si>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</si>
  <si>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</si>
  <si>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</si>
  <si>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</si>
  <si>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</si>
  <si>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</si>
  <si>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</si>
  <si>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</si>
  <si>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</si>
  <si>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</si>
  <si>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</si>
  <si>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</si>
  <si>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</si>
  <si>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</si>
  <si>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</si>
  <si>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</si>
  <si>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</si>
  <si>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</si>
  <si>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</si>
  <si>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</si>
  <si>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</si>
  <si>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</si>
  <si>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</si>
  <si>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</si>
  <si>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</si>
  <si>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</si>
  <si>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</si>
  <si>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</si>
  <si>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</si>
  <si>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</si>
  <si>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</si>
  <si>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</si>
  <si>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</si>
  <si>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</si>
  <si>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</si>
  <si>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</si>
  <si>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</si>
  <si>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</si>
  <si>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</si>
  <si>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</si>
  <si>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</si>
  <si>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</si>
  <si>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</si>
  <si>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</si>
  <si>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</si>
  <si>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</si>
  <si>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</si>
  <si>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</si>
  <si>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</si>
  <si>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</si>
  <si>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</si>
  <si>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</si>
  <si>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</si>
  <si>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</si>
  <si>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</si>
  <si>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</si>
  <si>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</si>
  <si>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</si>
  <si>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</si>
  <si>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</si>
  <si>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</si>
  <si>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</si>
  <si>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</si>
  <si>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</si>
  <si>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</si>
  <si>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</si>
  <si>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</si>
  <si>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</si>
  <si>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</si>
  <si>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</si>
  <si>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</si>
  <si>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</si>
  <si>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</si>
  <si>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</si>
  <si>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</si>
  <si>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</si>
  <si>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</si>
  <si>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</si>
  <si>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</si>
  <si>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</si>
  <si>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</si>
  <si>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</si>
  <si>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</si>
  <si>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</si>
  <si>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</si>
  <si>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</si>
  <si>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</si>
  <si>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</si>
  <si>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</si>
  <si>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</si>
  <si>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</si>
  <si>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</si>
  <si>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</si>
  <si>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</si>
  <si>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</si>
  <si>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</si>
  <si>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</si>
  <si>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</si>
  <si>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</si>
  <si>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</si>
  <si>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</si>
  <si>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</si>
  <si>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</si>
  <si>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</si>
  <si>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</si>
  <si>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</si>
  <si>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</si>
  <si>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</si>
  <si>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</si>
  <si>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</si>
  <si>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</si>
  <si>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</si>
  <si>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</si>
  <si>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</si>
  <si>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</si>
  <si>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</si>
  <si>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</si>
  <si>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</si>
  <si>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</si>
  <si>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</si>
  <si>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</si>
  <si>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</si>
  <si>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</si>
  <si>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</si>
  <si>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</si>
  <si>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</si>
  <si>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</si>
  <si>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</si>
  <si>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</si>
  <si>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</si>
  <si>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</si>
  <si>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</si>
  <si>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</si>
  <si>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</si>
  <si>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</si>
  <si>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</si>
  <si>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</si>
  <si>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</si>
  <si>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</si>
  <si>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</si>
  <si>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</si>
  <si>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</si>
  <si>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</si>
  <si>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</si>
  <si>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</si>
  <si>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</si>
  <si>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</si>
  <si>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</si>
  <si>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</si>
  <si>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</si>
  <si>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</si>
  <si>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</si>
  <si>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</si>
  <si>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</si>
  <si>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</si>
  <si>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</si>
  <si>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</si>
  <si>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</si>
  <si>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</si>
  <si>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</si>
  <si>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</si>
  <si>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</si>
  <si>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</si>
  <si>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</si>
  <si>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</si>
  <si>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</si>
  <si>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</si>
  <si>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</si>
  <si>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</si>
  <si>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</si>
  <si>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</si>
  <si>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</si>
  <si>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</si>
  <si>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</si>
  <si>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</si>
  <si>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</si>
  <si>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</si>
  <si>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</si>
  <si>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</si>
  <si>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</si>
  <si>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</si>
  <si>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</si>
  <si>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</si>
  <si>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</si>
  <si>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</si>
  <si>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</si>
  <si>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</si>
  <si>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</si>
  <si>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</si>
  <si>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</si>
  <si>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</si>
  <si>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</si>
  <si>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</si>
  <si>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</si>
  <si>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</si>
  <si>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</si>
  <si>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</si>
  <si>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</si>
  <si>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</si>
  <si>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</si>
  <si>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</si>
  <si>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</si>
  <si>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</si>
  <si>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</si>
  <si>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</si>
  <si>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</si>
  <si>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</si>
  <si>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</si>
  <si>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</si>
  <si>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</si>
  <si>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</si>
  <si>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</si>
  <si>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</si>
  <si>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</si>
  <si>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</si>
  <si>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</si>
  <si>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</si>
  <si>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</si>
  <si>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</si>
  <si>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</si>
  <si>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</si>
  <si>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</si>
  <si>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</si>
  <si>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</si>
  <si>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</si>
  <si>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</si>
  <si>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</si>
  <si>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</si>
  <si>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</si>
  <si>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</si>
  <si>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</si>
  <si>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</si>
  <si>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</si>
  <si>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</si>
  <si>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</si>
  <si>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</si>
  <si>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</si>
  <si>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</si>
  <si>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</si>
  <si>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</si>
  <si>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</si>
  <si>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</si>
  <si>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</si>
  <si>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</si>
  <si>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</si>
  <si>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</si>
  <si>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</si>
  <si>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</si>
  <si>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</si>
  <si>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</si>
  <si>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</si>
  <si>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</si>
  <si>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</si>
  <si>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</si>
  <si>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</si>
  <si>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</si>
  <si>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</si>
  <si>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</si>
  <si>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</si>
  <si>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</si>
  <si>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</si>
  <si>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</si>
  <si>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</si>
  <si>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</si>
  <si>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</si>
  <si>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</si>
  <si>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</si>
  <si>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</si>
  <si>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</si>
  <si>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</si>
  <si>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</si>
  <si>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</si>
  <si>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</si>
  <si>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</si>
  <si>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</si>
  <si>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</si>
  <si>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</si>
  <si>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</si>
  <si>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</si>
  <si>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</si>
  <si>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</si>
  <si>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</si>
  <si>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</si>
  <si>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</si>
  <si>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</si>
  <si>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</si>
  <si>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</si>
  <si>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</si>
  <si>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</si>
  <si>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</si>
  <si>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</si>
  <si>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</si>
  <si>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</si>
  <si>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</si>
  <si>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</si>
  <si>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</si>
  <si>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</si>
  <si>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</si>
  <si>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</si>
  <si>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</si>
  <si>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</si>
  <si>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</si>
  <si>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</si>
  <si>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</si>
  <si>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</si>
  <si>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</si>
  <si>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</si>
  <si>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</si>
  <si>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</si>
  <si>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</si>
  <si>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</si>
  <si>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</si>
  <si>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</si>
  <si>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</si>
  <si>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</si>
  <si>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</si>
  <si>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</si>
  <si>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</si>
  <si>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</si>
  <si>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</si>
  <si>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</si>
  <si>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</si>
  <si>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</si>
  <si>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</si>
  <si>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</si>
  <si>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</si>
  <si>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</si>
  <si>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</si>
  <si>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</si>
  <si>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</si>
  <si>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</si>
  <si>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</si>
  <si>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</si>
  <si>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</si>
  <si>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</si>
  <si>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</si>
  <si>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</si>
  <si>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</si>
  <si>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</si>
  <si>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</si>
  <si>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</si>
  <si>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</si>
  <si>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</si>
  <si>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</si>
  <si>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</si>
  <si>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</si>
  <si>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</si>
  <si>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</si>
  <si>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</si>
  <si>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</si>
  <si>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</si>
  <si>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</si>
  <si>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</si>
  <si>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</si>
  <si>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</si>
  <si>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</si>
  <si>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</si>
  <si>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</si>
  <si>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</si>
  <si>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</si>
  <si>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</si>
  <si>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</si>
  <si>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</si>
  <si>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</si>
  <si>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</si>
  <si>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</si>
  <si>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</si>
  <si>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</si>
  <si>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</si>
  <si>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</si>
  <si>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</si>
  <si>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</si>
  <si>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</si>
  <si>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</si>
  <si>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</si>
  <si>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</si>
  <si>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</si>
  <si>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</si>
  <si>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</si>
  <si>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</si>
  <si>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</si>
  <si>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</si>
  <si>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</si>
  <si>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</si>
  <si>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</si>
  <si>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</si>
  <si>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</si>
  <si>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</si>
  <si>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</si>
  <si>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</si>
  <si>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</si>
  <si>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</si>
  <si>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</si>
  <si>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</si>
  <si>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</si>
  <si>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</si>
  <si>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</si>
  <si>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</si>
  <si>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</si>
  <si>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</si>
  <si>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</si>
  <si>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</si>
  <si>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</si>
  <si>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</si>
  <si>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</si>
  <si>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</si>
  <si>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</si>
  <si>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</si>
  <si>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</si>
  <si>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</si>
  <si>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</si>
  <si>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</si>
  <si>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</si>
  <si>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</si>
  <si>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</si>
  <si>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</si>
  <si>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</si>
  <si>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</si>
  <si>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</si>
  <si>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</si>
  <si>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</si>
  <si>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</si>
  <si>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</si>
  <si>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</si>
  <si>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</si>
  <si>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</si>
  <si>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</si>
  <si>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</si>
  <si>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</si>
  <si>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</si>
  <si>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</si>
  <si>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</si>
  <si>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</si>
  <si>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</si>
  <si>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</si>
  <si>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</si>
  <si>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</si>
  <si>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</si>
  <si>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</si>
  <si>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</si>
  <si>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</si>
  <si>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</si>
  <si>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</si>
  <si>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</si>
  <si>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</si>
  <si>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</si>
  <si>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</si>
  <si>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</si>
  <si>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</si>
  <si>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</si>
  <si>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</si>
  <si>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</si>
  <si>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</si>
  <si>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</si>
  <si>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</si>
  <si>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</si>
  <si>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</si>
  <si>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</si>
  <si>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</si>
  <si>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</si>
  <si>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</si>
  <si>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</si>
  <si>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</si>
  <si>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</si>
  <si>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</si>
  <si>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</si>
  <si>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</si>
  <si>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</si>
  <si>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</si>
  <si>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</si>
  <si>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</si>
  <si>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</si>
  <si>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</si>
  <si>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</si>
  <si>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</si>
  <si>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</si>
  <si>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</si>
  <si>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</si>
  <si>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</si>
  <si>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</si>
  <si>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</si>
  <si>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</si>
  <si>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</si>
  <si>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</si>
  <si>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</si>
  <si>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</si>
  <si>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</si>
  <si>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</si>
  <si>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</si>
  <si>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</si>
  <si>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</si>
  <si>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</si>
  <si>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</si>
  <si>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</si>
  <si>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</si>
  <si>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</si>
  <si>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</si>
  <si>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</si>
  <si>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</si>
  <si>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</si>
  <si>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</si>
  <si>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</si>
  <si>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</si>
  <si>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</si>
  <si>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</si>
  <si>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</si>
  <si>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</si>
  <si>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</si>
  <si>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</si>
  <si>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</si>
  <si>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</si>
  <si>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</si>
  <si>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</si>
  <si>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</si>
  <si>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</si>
  <si>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</si>
  <si>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</si>
  <si>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</si>
  <si>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</si>
  <si>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</si>
  <si>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</si>
  <si>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</si>
  <si>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</si>
  <si>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</si>
  <si>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</si>
  <si>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</si>
  <si>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</si>
  <si>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</si>
  <si>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</si>
  <si>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</si>
  <si>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</si>
  <si>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</si>
  <si>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</si>
  <si>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</si>
  <si>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</si>
  <si>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</si>
  <si>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</si>
  <si>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</si>
  <si>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</si>
  <si>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</si>
  <si>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</si>
  <si>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</si>
  <si>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</si>
  <si>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</si>
  <si>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</si>
  <si>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</si>
  <si>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</si>
  <si>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</si>
  <si>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</si>
  <si>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</si>
  <si>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</si>
  <si>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</si>
  <si>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</si>
  <si>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</si>
  <si>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</si>
  <si>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</si>
  <si>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</si>
  <si>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</si>
  <si>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</si>
  <si>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</si>
  <si>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</si>
  <si>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</si>
  <si>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</si>
  <si>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</si>
  <si>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</si>
  <si>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</si>
  <si>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</si>
  <si>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</si>
  <si>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</si>
  <si>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</si>
  <si>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</si>
  <si>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</si>
  <si>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</si>
  <si>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</si>
  <si>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</si>
  <si>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</si>
  <si>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</si>
  <si>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</si>
  <si>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</si>
  <si>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</si>
  <si>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</si>
  <si>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</si>
  <si>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</si>
  <si>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</si>
  <si>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</si>
  <si>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</si>
  <si>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</si>
  <si>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</si>
  <si>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</si>
  <si>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</si>
  <si>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</si>
  <si>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</si>
  <si>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</si>
  <si>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</si>
  <si>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</si>
  <si>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</si>
  <si>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</si>
  <si>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</si>
  <si>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</si>
  <si>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</si>
  <si>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</si>
  <si>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</si>
  <si>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</si>
  <si>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</si>
  <si>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</si>
  <si>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</si>
  <si>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</si>
  <si>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</si>
  <si>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</si>
  <si>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</si>
  <si>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</si>
  <si>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</si>
  <si>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</si>
  <si>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</si>
  <si>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</si>
  <si>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</si>
  <si>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</si>
  <si>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</si>
  <si>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</si>
  <si>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</si>
  <si>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</si>
  <si>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</si>
  <si>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</si>
  <si>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</si>
  <si>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</si>
  <si>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</si>
  <si>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</si>
  <si>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</si>
  <si>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</si>
  <si>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</si>
  <si>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</si>
  <si>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</si>
  <si>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</si>
  <si>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</si>
  <si>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</si>
  <si>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</si>
  <si>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</si>
  <si>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</si>
  <si>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</si>
  <si>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</si>
  <si>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</si>
  <si>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</si>
  <si>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</si>
  <si>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</si>
  <si>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</si>
  <si>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</si>
  <si>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</si>
  <si>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</si>
  <si>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</si>
  <si>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</si>
  <si>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</si>
  <si>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</si>
  <si>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</si>
  <si>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</si>
  <si>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</si>
  <si>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</si>
  <si>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</si>
  <si>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</si>
  <si>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</si>
  <si>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</si>
  <si>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</si>
  <si>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</si>
  <si>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</si>
  <si>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</si>
  <si>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</si>
  <si>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</si>
  <si>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</si>
  <si>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</si>
  <si>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</si>
  <si>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</si>
  <si>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</si>
  <si>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</si>
  <si>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</si>
  <si>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</si>
  <si>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</si>
  <si>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</si>
  <si>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</si>
  <si>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</si>
  <si>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</si>
  <si>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</si>
  <si>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</si>
  <si>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</si>
  <si>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</si>
  <si>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</si>
  <si>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</si>
  <si>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</si>
  <si>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</si>
  <si>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</si>
  <si>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</si>
  <si>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</si>
  <si>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</si>
  <si>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</si>
  <si>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</si>
  <si>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</si>
  <si>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</si>
  <si>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</si>
  <si>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</si>
  <si>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</si>
  <si>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</si>
  <si>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</si>
  <si>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</si>
  <si>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</si>
  <si>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</si>
  <si>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</si>
  <si>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</si>
  <si>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</si>
  <si>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</si>
  <si>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</si>
  <si>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</si>
  <si>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</si>
  <si>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</si>
  <si>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</si>
  <si>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</si>
  <si>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</si>
  <si>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</si>
  <si>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</si>
  <si>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</si>
  <si>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</si>
  <si>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</si>
  <si>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</si>
  <si>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</si>
  <si>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</si>
  <si>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</si>
  <si>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</si>
  <si>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</si>
  <si>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</si>
  <si>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</si>
  <si>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</si>
  <si>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</si>
  <si>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</si>
  <si>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</si>
  <si>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</si>
  <si>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</si>
  <si>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</si>
  <si>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</si>
  <si>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</si>
  <si>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</si>
  <si>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</si>
  <si>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</si>
  <si>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</si>
  <si>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</si>
  <si>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</si>
  <si>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</si>
  <si>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</si>
  <si>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</si>
  <si>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</si>
  <si>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</si>
  <si>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</si>
  <si>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</si>
  <si>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</si>
  <si>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</si>
  <si>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</si>
  <si>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</si>
  <si>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</si>
  <si>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</si>
  <si>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</si>
  <si>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</si>
  <si>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</si>
  <si>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</si>
  <si>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</si>
  <si>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</si>
  <si>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</si>
  <si>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</si>
  <si>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</si>
  <si>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</si>
  <si>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</si>
  <si>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</si>
  <si>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</si>
  <si>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</si>
  <si>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</si>
  <si>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</si>
  <si>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</si>
  <si>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</si>
  <si>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</si>
  <si>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</si>
  <si>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</si>
  <si>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</si>
  <si>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</si>
  <si>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</si>
  <si>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</si>
  <si>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</si>
  <si>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</si>
  <si>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</si>
  <si>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</si>
  <si>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</si>
  <si>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</si>
  <si>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</si>
  <si>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</si>
  <si>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</si>
  <si>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</si>
  <si>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</si>
  <si>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</si>
  <si>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</si>
  <si>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</si>
  <si>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</si>
  <si>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</si>
  <si>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</si>
  <si>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</si>
  <si>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</si>
  <si>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</si>
  <si>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</si>
  <si>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</si>
  <si>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</si>
  <si>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</si>
  <si>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</si>
  <si>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</si>
  <si>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</si>
  <si>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</si>
  <si>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</si>
  <si>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</si>
  <si>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</si>
  <si>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</si>
  <si>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</si>
  <si>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</si>
  <si>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</si>
  <si>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</si>
  <si>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</si>
  <si>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</si>
  <si>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</si>
  <si>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</si>
  <si>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</si>
  <si>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</si>
  <si>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</si>
  <si>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</si>
  <si>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</si>
  <si>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</si>
  <si>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</si>
  <si>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</si>
  <si>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</si>
  <si>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</si>
  <si>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</si>
  <si>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</si>
  <si>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</si>
  <si>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</si>
  <si>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</si>
  <si>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</si>
  <si>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</si>
  <si>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</si>
  <si>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</si>
  <si>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</si>
  <si>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</si>
  <si>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</si>
  <si>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</si>
  <si>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</si>
  <si>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</si>
  <si>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</si>
  <si>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</si>
  <si>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</si>
  <si>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</si>
  <si>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</si>
  <si>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</si>
  <si>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</si>
  <si>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</si>
  <si>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</si>
  <si>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</si>
  <si>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</si>
  <si>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</si>
  <si>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</si>
  <si>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</si>
  <si>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</si>
  <si>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</si>
  <si>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</si>
  <si>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</si>
  <si>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</si>
  <si>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</si>
  <si>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</si>
  <si>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</si>
  <si>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</si>
  <si>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</si>
  <si>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</si>
  <si>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</si>
  <si>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</si>
  <si>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</si>
  <si>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</si>
  <si>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</si>
  <si>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</si>
  <si>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</si>
  <si>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</si>
  <si>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</si>
  <si>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</si>
  <si>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</si>
  <si>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</si>
  <si>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</si>
  <si>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</si>
  <si>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</si>
  <si>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</si>
  <si>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</si>
  <si>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</si>
  <si>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</si>
  <si>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</si>
  <si>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</si>
  <si>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</si>
  <si>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</si>
  <si>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</si>
  <si>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</si>
  <si>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</si>
  <si>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</si>
  <si>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</si>
  <si>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</si>
  <si>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</si>
  <si>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</si>
  <si>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</si>
  <si>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</si>
  <si>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</si>
  <si>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</si>
  <si>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</si>
  <si>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</si>
  <si>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</si>
  <si>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</si>
  <si>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</si>
  <si>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</si>
  <si>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</si>
  <si>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</si>
  <si>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</si>
  <si>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</si>
  <si>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</si>
  <si>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</si>
  <si>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</si>
  <si>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</si>
  <si>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</si>
  <si>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</si>
  <si>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</si>
  <si>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</si>
  <si>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</si>
  <si>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</si>
  <si>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</si>
  <si>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</si>
  <si>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</si>
  <si>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</si>
  <si>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</si>
  <si>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</si>
  <si>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</si>
  <si>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</si>
  <si>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</si>
  <si>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</si>
  <si>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</si>
  <si>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</si>
  <si>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</si>
  <si>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</si>
  <si>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</si>
  <si>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</si>
  <si>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</si>
  <si>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</si>
  <si>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</si>
  <si>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</si>
  <si>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</si>
  <si>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</si>
  <si>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</si>
  <si>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</si>
  <si>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</si>
  <si>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</si>
  <si>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</si>
  <si>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</si>
  <si>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</si>
  <si>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</si>
  <si>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</si>
  <si>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</si>
  <si>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</si>
  <si>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</si>
  <si>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</si>
  <si>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</si>
  <si>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</si>
  <si>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</si>
  <si>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</si>
  <si>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</si>
  <si>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</si>
  <si>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</si>
  <si>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</si>
  <si>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</si>
  <si>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</si>
  <si>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</si>
  <si>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</si>
  <si>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</si>
  <si>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</si>
  <si>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</si>
  <si>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</si>
  <si>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</si>
  <si>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</si>
  <si>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</si>
  <si>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</si>
  <si>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</si>
  <si>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</si>
  <si>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</si>
  <si>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</si>
  <si>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</si>
  <si>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</si>
  <si>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</si>
  <si>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</si>
  <si>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</si>
  <si>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</si>
  <si>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</si>
  <si>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</si>
  <si>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</si>
  <si>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</si>
  <si>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</si>
  <si>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</si>
  <si>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</si>
  <si>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</si>
  <si>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</si>
  <si>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</si>
  <si>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</si>
  <si>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</si>
  <si>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</si>
  <si>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</si>
  <si>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</si>
  <si>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</si>
  <si>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</si>
  <si>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</si>
  <si>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</si>
  <si>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</si>
  <si>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</si>
  <si>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</si>
  <si>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</si>
  <si>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</si>
  <si>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</si>
  <si>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</si>
  <si>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</si>
  <si>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</si>
  <si>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</si>
  <si>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</si>
  <si>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</si>
  <si>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</si>
  <si>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</si>
  <si>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</si>
  <si>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</si>
  <si>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</si>
  <si>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</si>
  <si>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</si>
  <si>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</si>
  <si>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</si>
  <si>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</si>
  <si>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</si>
  <si>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</si>
  <si>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</si>
  <si>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</si>
  <si>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</si>
  <si>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</si>
  <si>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</si>
  <si>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</si>
  <si>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</si>
  <si>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</si>
  <si>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</si>
  <si>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</si>
  <si>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</si>
  <si>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</si>
  <si>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</si>
  <si>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</si>
  <si>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</si>
  <si>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</si>
  <si>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</si>
  <si>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</si>
  <si>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</si>
  <si>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</si>
  <si>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</si>
  <si>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</si>
  <si>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</si>
  <si>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</si>
  <si>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</si>
  <si>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</si>
  <si>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</si>
  <si>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</si>
  <si>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</si>
  <si>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</si>
  <si>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</si>
  <si>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</si>
  <si>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</si>
  <si>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</si>
  <si>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</si>
  <si>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</si>
  <si>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</si>
  <si>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</si>
  <si>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</si>
  <si>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</si>
  <si>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</si>
  <si>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</si>
  <si>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</si>
  <si>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</si>
  <si>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</si>
  <si>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</si>
  <si>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</si>
  <si>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</si>
  <si>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</si>
  <si>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</si>
  <si>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</si>
  <si>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</si>
  <si>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</si>
  <si>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</si>
  <si>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</si>
  <si>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</si>
  <si>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</si>
  <si>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</si>
  <si>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</si>
  <si>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</si>
  <si>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</si>
  <si>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</si>
  <si>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</si>
  <si>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</si>
  <si>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</si>
  <si>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</si>
  <si>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</si>
  <si>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</si>
  <si>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</si>
  <si>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</si>
  <si>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</si>
  <si>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</si>
  <si>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</si>
  <si>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</si>
  <si>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</si>
  <si>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</si>
  <si>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</si>
  <si>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</si>
  <si>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</si>
  <si>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</si>
  <si>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</si>
  <si>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</si>
  <si>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</si>
  <si>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</si>
  <si>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</si>
  <si>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</si>
  <si>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</si>
  <si>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</si>
  <si>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</si>
  <si>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</si>
  <si>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</si>
  <si>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</si>
  <si>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</si>
  <si>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</si>
  <si>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</si>
  <si>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</si>
  <si>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</si>
  <si>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</si>
  <si>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</si>
  <si>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</si>
  <si>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</si>
  <si>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</si>
  <si>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</si>
  <si>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</si>
  <si>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</si>
  <si>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</si>
  <si>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</si>
  <si>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</si>
  <si>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</si>
  <si>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</si>
  <si>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</si>
  <si>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</si>
  <si>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</si>
  <si>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</si>
  <si>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</si>
  <si>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</si>
  <si>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</si>
  <si>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</si>
  <si>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</si>
  <si>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</si>
  <si>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</si>
  <si>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</si>
  <si>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</si>
  <si>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</si>
  <si>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</si>
  <si>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</si>
  <si>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</si>
  <si>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</si>
  <si>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</si>
  <si>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</si>
  <si>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</si>
  <si>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</si>
  <si>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</si>
  <si>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</si>
  <si>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</si>
  <si>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</si>
  <si>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</si>
  <si>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</si>
  <si>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</si>
  <si>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</si>
  <si>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</si>
  <si>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</si>
  <si>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</si>
  <si>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</si>
  <si>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</si>
  <si>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</si>
  <si>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</si>
  <si>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</si>
  <si>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</si>
  <si>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</si>
  <si>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</si>
  <si>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</si>
  <si>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</si>
  <si>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</si>
  <si>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</si>
  <si>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</si>
  <si>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</si>
  <si>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</si>
  <si>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</si>
  <si>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</si>
  <si>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</si>
  <si>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</si>
  <si>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</si>
  <si>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</si>
  <si>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</si>
  <si>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</si>
  <si>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</si>
  <si>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</si>
  <si>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</si>
  <si>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</si>
  <si>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</si>
  <si>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</si>
  <si>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</si>
  <si>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</si>
  <si>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</si>
  <si>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</si>
  <si>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</si>
  <si>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</si>
  <si>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</si>
  <si>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</si>
  <si>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</si>
  <si>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</si>
  <si>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</si>
  <si>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</si>
  <si>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</si>
  <si>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</si>
  <si>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</si>
  <si>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</si>
  <si>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</si>
  <si>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</si>
  <si>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</si>
  <si>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</si>
  <si>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</si>
  <si>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</si>
  <si>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</si>
  <si>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</si>
  <si>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</si>
  <si>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</si>
  <si>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</si>
  <si>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</si>
  <si>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</si>
  <si>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</si>
  <si>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</si>
  <si>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</si>
  <si>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</si>
  <si>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</si>
  <si>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</si>
  <si>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</si>
  <si>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</si>
  <si>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</si>
  <si>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</si>
  <si>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</si>
  <si>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</si>
  <si>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</si>
  <si>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</si>
  <si>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</si>
  <si>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</si>
  <si>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</si>
  <si>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</si>
  <si>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</si>
  <si>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</si>
  <si>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</si>
  <si>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</si>
  <si>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</si>
  <si>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</si>
  <si>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</si>
  <si>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</si>
  <si>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</si>
  <si>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</si>
  <si>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</si>
  <si>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</si>
  <si>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</si>
  <si>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</si>
  <si>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</si>
  <si>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</si>
  <si>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</si>
  <si>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</si>
  <si>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</si>
  <si>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</si>
  <si>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</si>
  <si>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</si>
  <si>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</si>
  <si>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</si>
  <si>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</si>
  <si>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</si>
  <si>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</si>
  <si>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</si>
  <si>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</si>
  <si>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</si>
  <si>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</si>
  <si>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</si>
  <si>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</si>
  <si>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</si>
  <si>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</si>
  <si>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</si>
  <si>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</si>
  <si>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</si>
  <si>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</si>
  <si>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</si>
  <si>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</si>
  <si>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</si>
  <si>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</si>
  <si>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</si>
  <si>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</si>
  <si>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</si>
  <si>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</si>
  <si>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</si>
  <si>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</si>
  <si>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</si>
  <si>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</si>
  <si>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</si>
  <si>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</si>
  <si>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</si>
  <si>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</si>
  <si>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</si>
  <si>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</si>
  <si>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</si>
  <si>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</si>
  <si>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</si>
  <si>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</si>
  <si>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</si>
  <si>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</si>
  <si>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</si>
  <si>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</si>
  <si>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</si>
  <si>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</si>
  <si>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</si>
  <si>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</si>
  <si>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</si>
  <si>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</si>
  <si>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</si>
  <si>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</si>
  <si>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</si>
  <si>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</si>
  <si>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</si>
  <si>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</si>
  <si>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</si>
  <si>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</si>
  <si>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</si>
  <si>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</si>
  <si>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</si>
  <si>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</si>
  <si>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</si>
  <si>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</si>
  <si>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</si>
  <si>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</si>
  <si>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</si>
  <si>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</si>
  <si>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</si>
  <si>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</si>
  <si>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</si>
  <si>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</si>
  <si>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</si>
  <si>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</si>
  <si>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</si>
  <si>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</si>
  <si>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</si>
  <si>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</si>
  <si>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</si>
  <si>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</si>
  <si>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</si>
  <si>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</si>
  <si>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</si>
  <si>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</si>
  <si>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</si>
  <si>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</si>
  <si>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</si>
  <si>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</si>
  <si>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</si>
  <si>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</si>
  <si>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</si>
  <si>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</si>
  <si>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</si>
  <si>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</si>
  <si>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</si>
  <si>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</si>
  <si>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</si>
  <si>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</si>
  <si>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</si>
  <si>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</si>
  <si>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</si>
  <si>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</si>
  <si>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</si>
  <si>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</si>
  <si>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</si>
  <si>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</si>
  <si>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</si>
  <si>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</si>
  <si>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</si>
  <si>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</si>
  <si>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</si>
  <si>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</si>
  <si>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</si>
  <si>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</si>
  <si>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</si>
  <si>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</si>
  <si>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</si>
  <si>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</si>
  <si>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</si>
  <si>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</si>
  <si>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</si>
  <si>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</si>
  <si>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</si>
  <si>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</si>
  <si>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</si>
  <si>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</si>
  <si>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</si>
  <si>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</si>
  <si>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</si>
  <si>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</si>
  <si>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</si>
  <si>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</si>
  <si>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</si>
  <si>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</si>
  <si>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</si>
  <si>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</si>
  <si>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</si>
  <si>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</si>
  <si>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</si>
  <si>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</si>
  <si>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</si>
  <si>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</si>
  <si>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</si>
  <si>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</si>
  <si>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</si>
  <si>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</si>
  <si>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</si>
  <si>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</si>
  <si>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</si>
  <si>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</si>
  <si>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</si>
  <si>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</si>
  <si>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</si>
  <si>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</si>
  <si>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</si>
  <si>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</si>
  <si>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</si>
  <si>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</si>
  <si>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</si>
  <si>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</si>
  <si>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</si>
  <si>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</si>
  <si>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</si>
  <si>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</si>
  <si>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</si>
  <si>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</si>
  <si>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</si>
  <si>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</si>
  <si>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</si>
  <si>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</si>
  <si>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</si>
  <si>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</si>
  <si>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</si>
  <si>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</si>
  <si>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</si>
  <si>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</si>
  <si>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</si>
  <si>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</si>
  <si>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</si>
  <si>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</si>
  <si>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</si>
  <si>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</si>
  <si>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</si>
  <si>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</si>
  <si>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</si>
  <si>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</si>
  <si>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</si>
  <si>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</si>
  <si>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</si>
  <si>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</si>
  <si>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</si>
  <si>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</si>
  <si>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</si>
  <si>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</si>
  <si>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</si>
  <si>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</si>
  <si>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</si>
  <si>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</si>
  <si>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</si>
  <si>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</si>
  <si>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</si>
  <si>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</si>
  <si>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</si>
  <si>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</si>
  <si>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</si>
  <si>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</si>
  <si>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</si>
  <si>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</si>
  <si>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</si>
  <si>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</si>
  <si>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</si>
  <si>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</si>
  <si>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</si>
  <si>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</si>
  <si>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</si>
  <si>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</si>
  <si>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</si>
  <si>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</si>
  <si>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</si>
  <si>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</si>
  <si>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</si>
  <si>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</si>
  <si>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</si>
  <si>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</si>
  <si>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</si>
  <si>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</si>
  <si>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</si>
  <si>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</si>
  <si>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</si>
  <si>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</si>
  <si>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</si>
  <si>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</si>
  <si>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</si>
  <si>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</si>
  <si>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</si>
  <si>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</si>
  <si>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</si>
  <si>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</si>
  <si>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</si>
  <si>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</si>
  <si>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</si>
  <si>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</si>
  <si>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</si>
  <si>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</si>
  <si>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</si>
  <si>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</si>
  <si>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</si>
  <si>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</si>
  <si>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</si>
  <si>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</si>
  <si>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</si>
  <si>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</si>
  <si>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</si>
  <si>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</si>
  <si>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</si>
  <si>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</si>
  <si>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</si>
  <si>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</si>
  <si>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</si>
  <si>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</si>
  <si>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</si>
  <si>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</si>
  <si>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</si>
  <si>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</si>
  <si>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</si>
  <si>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</si>
  <si>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</si>
  <si>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</si>
  <si>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</si>
  <si>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</si>
  <si>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</si>
  <si>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</si>
  <si>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</si>
  <si>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</si>
  <si>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</si>
  <si>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</si>
  <si>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</si>
  <si>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</si>
  <si>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</si>
  <si>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</si>
  <si>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</si>
  <si>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</si>
  <si>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</si>
  <si>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</si>
  <si>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</si>
  <si>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</si>
  <si>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</si>
  <si>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</si>
  <si>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</si>
  <si>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</si>
  <si>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</si>
  <si>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</si>
  <si>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</si>
  <si>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</si>
  <si>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</si>
  <si>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</si>
  <si>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</si>
  <si>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</si>
  <si>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</si>
  <si>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</si>
  <si>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</si>
  <si>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</si>
  <si>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</si>
  <si>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</si>
  <si>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</si>
  <si>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</si>
  <si>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</si>
  <si>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</si>
  <si>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</si>
  <si>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</si>
  <si>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</si>
  <si>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</si>
  <si>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</si>
  <si>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</si>
  <si>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</si>
  <si>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</si>
  <si>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</si>
  <si>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</si>
  <si>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</si>
  <si>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</si>
  <si>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</si>
  <si>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</si>
  <si>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</si>
  <si>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</si>
  <si>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</si>
  <si>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</si>
  <si>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</si>
  <si>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</si>
  <si>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</si>
  <si>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</si>
  <si>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</si>
  <si>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</si>
  <si>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</si>
  <si>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</si>
  <si>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</si>
  <si>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</si>
  <si>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</si>
  <si>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</si>
  <si>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</si>
  <si>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</si>
  <si>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</si>
  <si>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</si>
  <si>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</si>
  <si>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</si>
  <si>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</si>
  <si>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</si>
  <si>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</si>
  <si>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</si>
  <si>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</si>
  <si>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</si>
  <si>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</si>
  <si>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</si>
  <si>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</si>
  <si>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</si>
  <si>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</si>
  <si>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</si>
  <si>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</si>
  <si>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</si>
  <si>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</si>
  <si>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</si>
  <si>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</si>
  <si>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</si>
  <si>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</si>
  <si>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</si>
  <si>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</si>
  <si>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</si>
  <si>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</si>
  <si>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</si>
  <si>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</si>
  <si>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</si>
  <si>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</si>
  <si>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</si>
  <si>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</si>
  <si>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</si>
  <si>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</si>
  <si>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</si>
  <si>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</si>
  <si>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</si>
  <si>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</si>
  <si>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</si>
  <si>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</si>
  <si>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</si>
  <si>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</si>
  <si>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</si>
  <si>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</si>
  <si>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</si>
  <si>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</si>
  <si>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</si>
  <si>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</si>
  <si>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</si>
  <si>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</si>
  <si>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</si>
  <si>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</si>
  <si>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</si>
  <si>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</si>
  <si>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</si>
  <si>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</si>
  <si>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</si>
  <si>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</si>
  <si>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</si>
  <si>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</si>
  <si>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</si>
  <si>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</si>
  <si>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</si>
  <si>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</si>
  <si>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</si>
  <si>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</si>
  <si>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</si>
  <si>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</si>
  <si>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</si>
  <si>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</si>
  <si>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</si>
  <si>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</si>
  <si>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</si>
  <si>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</si>
  <si>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</si>
  <si>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</si>
  <si>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</si>
  <si>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</si>
  <si>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</si>
  <si>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</si>
  <si>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</si>
  <si>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</si>
  <si>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</si>
  <si>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</si>
  <si>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</si>
  <si>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</si>
  <si>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</si>
  <si>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</si>
  <si>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</si>
  <si>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</si>
  <si>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</si>
  <si>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</si>
  <si>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</si>
  <si>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</si>
  <si>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</si>
  <si>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</si>
  <si>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</si>
  <si>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</si>
  <si>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</si>
  <si>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</si>
  <si>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</si>
  <si>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</si>
  <si>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</si>
  <si>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</si>
  <si>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</si>
  <si>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</si>
  <si>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</si>
  <si>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</si>
  <si>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</si>
  <si>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</si>
  <si>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</si>
  <si>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</si>
  <si>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</si>
  <si>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</si>
  <si>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</si>
  <si>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</si>
  <si>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</si>
  <si>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</si>
  <si>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</si>
  <si>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</si>
  <si>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</si>
  <si>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</si>
  <si>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</si>
  <si>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</si>
  <si>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</si>
  <si>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</si>
  <si>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</si>
  <si>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</si>
  <si>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</si>
  <si>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</si>
  <si>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</si>
  <si>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</si>
  <si>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</si>
  <si>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</si>
  <si>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</si>
  <si>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</si>
  <si>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</si>
  <si>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</si>
  <si>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</si>
  <si>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</si>
  <si>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</si>
  <si>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</si>
  <si>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</si>
  <si>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</si>
  <si>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</si>
  <si>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</si>
  <si>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</si>
  <si>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</si>
  <si>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</si>
  <si>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</si>
  <si>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</si>
  <si>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</si>
  <si>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</si>
  <si>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</si>
  <si>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</si>
  <si>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</si>
  <si>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</si>
  <si>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</si>
  <si>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</si>
  <si>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</si>
  <si>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</si>
  <si>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</si>
  <si>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</si>
  <si>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</si>
  <si>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</si>
  <si>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</si>
  <si>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</si>
  <si>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</si>
  <si>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</si>
  <si>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</si>
  <si>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</si>
  <si>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</si>
  <si>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</si>
  <si>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</si>
  <si>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</si>
  <si>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</si>
  <si>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</si>
  <si>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</si>
  <si>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</si>
  <si>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</si>
  <si>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</si>
  <si>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</si>
  <si>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</si>
  <si>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</si>
  <si>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</si>
  <si>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</si>
  <si>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</si>
  <si>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</si>
  <si>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</si>
  <si>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</si>
  <si>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</si>
  <si>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</si>
  <si>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</si>
  <si>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</si>
  <si>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</si>
  <si>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</si>
  <si>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</si>
  <si>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</si>
  <si>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</si>
  <si>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</si>
  <si>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</si>
  <si>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</si>
  <si>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</si>
  <si>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</si>
  <si>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</si>
  <si>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</si>
  <si>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</si>
  <si>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</si>
  <si>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</si>
  <si>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</si>
  <si>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</si>
  <si>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</si>
  <si>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</si>
  <si>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</si>
  <si>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</si>
  <si>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</si>
  <si>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</si>
  <si>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</si>
  <si>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</si>
  <si>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</si>
  <si>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</si>
  <si>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</si>
  <si>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</si>
  <si>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</si>
  <si>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</si>
  <si>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</si>
  <si>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</si>
  <si>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</si>
  <si>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</si>
  <si>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</si>
  <si>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</si>
  <si>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</si>
  <si>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</si>
  <si>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</si>
  <si>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</si>
  <si>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</si>
  <si>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</si>
  <si>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</si>
  <si>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</si>
  <si>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</si>
  <si>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</si>
  <si>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</si>
  <si>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</si>
  <si>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</si>
  <si>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</si>
  <si>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</si>
  <si>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</si>
  <si>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</si>
  <si>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</si>
  <si>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</si>
  <si>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</si>
  <si>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</si>
  <si>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</si>
  <si>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</si>
  <si>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</si>
  <si>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</si>
  <si>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</si>
  <si>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</si>
  <si>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</si>
  <si>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</si>
  <si>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</si>
  <si>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</si>
  <si>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</si>
  <si>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</si>
  <si>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</si>
  <si>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</si>
  <si>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</si>
  <si>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</si>
  <si>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</si>
  <si>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</si>
  <si>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</si>
  <si>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</si>
  <si>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</si>
  <si>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</si>
  <si>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</si>
  <si>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</si>
  <si>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</si>
  <si>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</si>
  <si>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</si>
  <si>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</si>
  <si>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</si>
  <si>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</si>
  <si>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</si>
  <si>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</si>
  <si>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</si>
  <si>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</si>
  <si>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</si>
  <si>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</si>
  <si>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</si>
  <si>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</si>
  <si>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</si>
  <si>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</si>
  <si>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</si>
  <si>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</si>
  <si>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</si>
  <si>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</si>
  <si>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</si>
  <si>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</si>
  <si>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</si>
  <si>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</si>
  <si>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</si>
  <si>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</si>
  <si>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</si>
  <si>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</si>
  <si>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</si>
  <si>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</si>
  <si>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</si>
  <si>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</si>
  <si>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</si>
  <si>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</si>
  <si>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</si>
  <si>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</si>
  <si>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</si>
  <si>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</si>
  <si>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</si>
  <si>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</si>
  <si>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</si>
  <si>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</si>
  <si>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</si>
  <si>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</si>
  <si>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</si>
  <si>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</si>
  <si>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</si>
  <si>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</si>
  <si>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</si>
  <si>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</si>
  <si>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</si>
  <si>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</si>
  <si>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</si>
  <si>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</si>
  <si>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</si>
  <si>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</si>
  <si>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</si>
  <si>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</si>
  <si>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</si>
  <si>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</si>
  <si>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</si>
  <si>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</si>
  <si>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</si>
  <si>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</si>
  <si>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</si>
  <si>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</si>
  <si>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</si>
  <si>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</si>
  <si>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</si>
  <si>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</si>
  <si>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</si>
  <si>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</si>
  <si>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</si>
  <si>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</si>
  <si>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</si>
  <si>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</si>
  <si>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</si>
  <si>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</si>
  <si>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</si>
  <si>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</si>
  <si>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</si>
  <si>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</si>
  <si>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</si>
  <si>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</si>
  <si>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</si>
  <si>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</si>
  <si>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</si>
  <si>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</si>
  <si>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</si>
  <si>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</si>
  <si>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</si>
  <si>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</si>
  <si>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</si>
  <si>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</si>
  <si>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</si>
  <si>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</si>
  <si>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</si>
  <si>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</si>
  <si>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</si>
  <si>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</si>
  <si>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</si>
  <si>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</si>
  <si>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</si>
  <si>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</si>
  <si>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</si>
  <si>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</si>
  <si>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</si>
  <si>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</si>
  <si>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</si>
  <si>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</si>
  <si>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</si>
  <si>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</si>
  <si>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</si>
  <si>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</si>
  <si>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</si>
  <si>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</si>
  <si>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</si>
  <si>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</si>
  <si>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</si>
  <si>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</si>
  <si>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</si>
  <si>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</si>
  <si>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</si>
  <si>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</si>
  <si>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</si>
  <si>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</si>
  <si>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</si>
  <si>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</si>
  <si>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</si>
  <si>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</si>
  <si>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</si>
  <si>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</si>
  <si>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</si>
  <si>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</si>
  <si>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</si>
  <si>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</si>
  <si>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</si>
  <si>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</si>
  <si>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</si>
  <si>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</si>
  <si>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</si>
  <si>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</si>
  <si>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</si>
  <si>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</si>
  <si>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</si>
  <si>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</si>
  <si>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</si>
  <si>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</si>
  <si>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</si>
  <si>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</si>
  <si>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</si>
  <si>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</si>
  <si>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</si>
  <si>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</si>
  <si>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</si>
  <si>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</si>
  <si>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</si>
  <si>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</si>
  <si>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</si>
  <si>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</si>
  <si>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</si>
  <si>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</si>
  <si>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</si>
  <si>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</si>
  <si>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</si>
  <si>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</si>
  <si>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</si>
  <si>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</si>
  <si>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</si>
  <si>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</si>
  <si>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</si>
  <si>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</si>
  <si>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</si>
  <si>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</si>
  <si>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</si>
  <si>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</si>
  <si>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</si>
  <si>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</si>
  <si>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</si>
  <si>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</si>
  <si>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</si>
  <si>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</si>
  <si>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</si>
  <si>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</si>
  <si>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</si>
  <si>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</si>
  <si>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</si>
  <si>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</si>
  <si>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</si>
  <si>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</si>
  <si>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</si>
  <si>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</si>
  <si>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</si>
  <si>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</si>
  <si>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</si>
  <si>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</si>
  <si>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</si>
  <si>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</si>
  <si>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</si>
  <si>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</si>
  <si>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</si>
  <si>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</si>
  <si>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</si>
  <si>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</si>
  <si>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</si>
  <si>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</si>
  <si>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</si>
  <si>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</si>
  <si>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</si>
  <si>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</si>
  <si>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</si>
  <si>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</si>
  <si>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</si>
  <si>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</si>
  <si>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</si>
  <si>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</si>
  <si>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</si>
  <si>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</si>
  <si>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</si>
  <si>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</si>
  <si>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</si>
  <si>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</si>
  <si>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</si>
  <si>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</si>
  <si>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</si>
  <si>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</si>
  <si>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</si>
  <si>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</si>
  <si>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</si>
  <si>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</si>
  <si>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</si>
  <si>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</si>
  <si>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</si>
  <si>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</si>
  <si>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</si>
  <si>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</si>
  <si>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</si>
  <si>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</si>
  <si>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</si>
  <si>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</si>
  <si>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</si>
  <si>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</si>
  <si>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</si>
  <si>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</si>
  <si>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</si>
  <si>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</si>
  <si>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</si>
  <si>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</si>
  <si>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</si>
  <si>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</si>
  <si>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</si>
  <si>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</si>
  <si>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</si>
  <si>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</si>
  <si>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</si>
  <si>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</si>
  <si>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</si>
  <si>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</si>
  <si>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</si>
  <si>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</si>
  <si>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</si>
  <si>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</si>
  <si>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</si>
  <si>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</si>
  <si>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</si>
  <si>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</si>
  <si>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</si>
  <si>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</si>
  <si>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</si>
  <si>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</si>
  <si>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</si>
  <si>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</si>
  <si>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</si>
  <si>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</si>
  <si>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</si>
  <si>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</si>
  <si>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</si>
  <si>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</si>
  <si>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</si>
  <si>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</si>
  <si>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</si>
  <si>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</si>
  <si>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</si>
  <si>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</si>
  <si>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</si>
  <si>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</si>
  <si>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</si>
  <si>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</si>
  <si>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</si>
  <si>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</si>
  <si>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</si>
  <si>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</si>
  <si>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</si>
  <si>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</si>
  <si>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</si>
  <si>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</si>
  <si>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</si>
  <si>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</si>
  <si>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</si>
  <si>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</si>
  <si>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</si>
  <si>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</si>
  <si>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</si>
  <si>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</si>
  <si>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</si>
  <si>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</si>
  <si>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</si>
  <si>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</si>
  <si>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</si>
  <si>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</si>
  <si>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</si>
  <si>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</si>
  <si>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</si>
  <si>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</si>
  <si>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</si>
  <si>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</si>
  <si>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</si>
  <si>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</si>
  <si>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</si>
  <si>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</si>
  <si>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</si>
  <si>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</si>
  <si>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</si>
  <si>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</si>
  <si>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</si>
  <si>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</si>
  <si>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</si>
  <si>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</si>
  <si>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</si>
  <si>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</si>
  <si>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</si>
  <si>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</si>
  <si>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</si>
  <si>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</si>
  <si>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</si>
  <si>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</si>
  <si>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</si>
  <si>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</si>
  <si>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</si>
  <si>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</si>
  <si>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</si>
  <si>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</si>
  <si>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</si>
  <si>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</si>
  <si>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</si>
  <si>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</si>
  <si>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</si>
  <si>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</si>
  <si>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</si>
  <si>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</si>
  <si>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</si>
  <si>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</si>
  <si>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</si>
  <si>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</si>
  <si>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</si>
  <si>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</si>
  <si>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</si>
  <si>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</si>
  <si>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</si>
  <si>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</si>
  <si>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</si>
  <si>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</si>
  <si>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</si>
  <si>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</si>
  <si>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</si>
  <si>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</si>
  <si>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</si>
  <si>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</si>
  <si>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</si>
  <si>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</si>
  <si>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</si>
  <si>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</si>
  <si>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</si>
  <si>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</si>
  <si>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</si>
  <si>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</si>
  <si>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</si>
  <si>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</si>
  <si>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</si>
  <si>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</si>
  <si>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</si>
  <si>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</si>
  <si>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</si>
  <si>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</si>
  <si>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</si>
  <si>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</si>
  <si>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</si>
  <si>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</si>
  <si>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</si>
  <si>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</si>
  <si>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</si>
  <si>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</si>
  <si>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</si>
  <si>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</si>
  <si>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</si>
  <si>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</si>
  <si>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</si>
  <si>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</si>
  <si>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</si>
  <si>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</si>
  <si>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</si>
  <si>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</si>
  <si>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</si>
  <si>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</si>
  <si>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</si>
  <si>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</si>
  <si>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</si>
  <si>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</si>
  <si>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</si>
  <si>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</si>
  <si>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</si>
  <si>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</si>
  <si>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</si>
  <si>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</si>
  <si>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</si>
  <si>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</si>
  <si>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</si>
  <si>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</si>
  <si>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</si>
  <si>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</si>
  <si>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</si>
  <si>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</si>
  <si>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</si>
  <si>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</si>
  <si>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</si>
  <si>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</si>
  <si>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</si>
  <si>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</si>
  <si>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</si>
  <si>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</si>
  <si>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</si>
  <si>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</si>
  <si>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</si>
  <si>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</si>
  <si>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</si>
  <si>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</si>
  <si>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</si>
  <si>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</si>
  <si>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</si>
  <si>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</si>
  <si>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</si>
  <si>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</si>
  <si>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</si>
  <si>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</si>
  <si>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</si>
  <si>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</si>
  <si>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</si>
  <si>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</si>
  <si>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</si>
  <si>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</si>
  <si>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</si>
  <si>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</si>
  <si>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</si>
  <si>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</si>
  <si>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</si>
  <si>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</si>
  <si>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</si>
  <si>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</si>
  <si>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</si>
  <si>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</si>
  <si>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</si>
  <si>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</si>
  <si>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</si>
  <si>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</si>
  <si>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</si>
  <si>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</si>
  <si>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</si>
  <si>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</si>
  <si>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</si>
  <si>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</si>
  <si>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</si>
  <si>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</si>
  <si>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</si>
  <si>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</si>
  <si>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</si>
  <si>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</si>
  <si>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</si>
  <si>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</si>
  <si>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</si>
  <si>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</si>
  <si>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</si>
  <si>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</si>
  <si>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</si>
  <si>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</si>
  <si>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</si>
  <si>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</si>
  <si>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</si>
  <si>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</si>
  <si>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</si>
  <si>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</si>
  <si>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</si>
  <si>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</si>
  <si>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</si>
  <si>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</si>
  <si>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</si>
  <si>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</si>
  <si>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</si>
  <si>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</si>
  <si>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</si>
  <si>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</si>
  <si>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</si>
  <si>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</si>
  <si>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</si>
  <si>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</si>
  <si>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</si>
  <si>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</si>
  <si>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</si>
  <si>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</si>
  <si>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</si>
  <si>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</si>
  <si>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</si>
  <si>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</si>
  <si>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</si>
  <si>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</si>
  <si>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</si>
  <si>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</si>
  <si>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</si>
  <si>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</si>
  <si>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</si>
  <si>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</si>
  <si>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</si>
  <si>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</si>
  <si>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</si>
  <si>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</si>
  <si>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</si>
  <si>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</si>
  <si>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</si>
  <si>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</si>
  <si>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</si>
  <si>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</si>
  <si>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</si>
  <si>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</si>
  <si>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</si>
  <si>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</si>
  <si>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</si>
  <si>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</si>
  <si>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</si>
  <si>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</si>
  <si>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</si>
  <si>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</si>
  <si>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</si>
  <si>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</si>
  <si>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</si>
  <si>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</si>
  <si>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</si>
  <si>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</si>
  <si>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</si>
  <si>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</si>
  <si>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</si>
  <si>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</si>
  <si>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</si>
  <si>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</si>
  <si>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</si>
  <si>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</si>
  <si>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</si>
  <si>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</si>
  <si>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</si>
  <si>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</si>
  <si>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</si>
  <si>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</si>
  <si>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</si>
  <si>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</si>
  <si>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</si>
  <si>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</si>
  <si>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</si>
  <si>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</si>
  <si>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</si>
  <si>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</si>
  <si>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</si>
  <si>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</si>
  <si>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</si>
  <si>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</si>
  <si>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</si>
  <si>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</si>
  <si>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</si>
  <si>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</si>
  <si>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</si>
  <si>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</si>
  <si>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</si>
  <si>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</si>
  <si>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</si>
  <si>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</si>
  <si>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</si>
  <si>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</si>
  <si>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</si>
  <si>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</si>
  <si>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</si>
  <si>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</si>
  <si>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</si>
  <si>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</si>
  <si>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</si>
  <si>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</si>
  <si>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</si>
  <si>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</si>
  <si>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</si>
  <si>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</si>
  <si>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</si>
  <si>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</si>
  <si>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</si>
  <si>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</si>
  <si>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</si>
  <si>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</si>
  <si>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</si>
  <si>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</si>
  <si>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</si>
  <si>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</si>
  <si>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</si>
  <si>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</si>
  <si>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</si>
  <si>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</si>
  <si>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</si>
  <si>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</si>
  <si>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</si>
  <si>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</si>
  <si>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</si>
  <si>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</si>
  <si>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</si>
  <si>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</si>
  <si>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</si>
  <si>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</si>
  <si>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</si>
  <si>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</si>
  <si>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</si>
  <si>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</si>
  <si>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</si>
  <si>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</si>
  <si>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</si>
  <si>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</si>
  <si>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</si>
  <si>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</si>
  <si>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</si>
  <si>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</si>
  <si>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</si>
  <si>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</si>
  <si>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</si>
  <si>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</si>
  <si>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</si>
  <si>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</si>
  <si>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</si>
  <si>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</si>
  <si>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</si>
  <si>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</si>
  <si>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</si>
  <si>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</si>
  <si>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</si>
  <si>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</si>
  <si>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</si>
  <si>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</si>
  <si>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</si>
  <si>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</si>
  <si>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</si>
  <si>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</si>
  <si>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</si>
  <si>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</si>
  <si>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</si>
  <si>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</si>
  <si>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</si>
  <si>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</si>
  <si>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</si>
  <si>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</si>
  <si>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</si>
  <si>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</si>
  <si>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</si>
  <si>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</si>
  <si>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</si>
  <si>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</si>
  <si>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</si>
  <si>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</si>
  <si>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</si>
  <si>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</si>
  <si>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</si>
  <si>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</si>
  <si>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</si>
  <si>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</si>
  <si>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</si>
  <si>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</si>
  <si>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</si>
  <si>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</si>
  <si>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</si>
  <si>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</si>
  <si>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</si>
  <si>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</si>
  <si>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</si>
  <si>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</si>
  <si>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</si>
  <si>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</si>
  <si>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</si>
  <si>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</si>
  <si>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</si>
  <si>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</si>
  <si>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</si>
  <si>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</si>
  <si>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</si>
  <si>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</si>
  <si>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</si>
  <si>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</si>
  <si>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</si>
  <si>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</si>
  <si>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</si>
  <si>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</si>
  <si>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</si>
  <si>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</si>
  <si>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</si>
  <si>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</si>
  <si>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</si>
  <si>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</si>
  <si>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</si>
  <si>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</si>
  <si>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</si>
  <si>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</si>
  <si>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</si>
  <si>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</si>
  <si>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</si>
  <si>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</si>
  <si>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</si>
  <si>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</si>
  <si>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</si>
  <si>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</si>
  <si>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</si>
  <si>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</si>
  <si>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</si>
  <si>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</si>
  <si>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</si>
  <si>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</si>
  <si>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</si>
  <si>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</si>
  <si>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</si>
  <si>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</si>
  <si>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</si>
  <si>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</si>
  <si>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</si>
  <si>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</si>
  <si>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</si>
  <si>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</si>
  <si>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</si>
  <si>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</si>
  <si>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</si>
  <si>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</si>
  <si>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</si>
  <si>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</si>
  <si>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</si>
  <si>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</si>
  <si>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</si>
  <si>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</si>
  <si>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</si>
  <si>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</si>
  <si>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</si>
  <si>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</si>
  <si>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</si>
  <si>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</si>
  <si>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</si>
  <si>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</si>
  <si>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</si>
  <si>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</si>
  <si>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</si>
  <si>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</si>
  <si>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</si>
  <si>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</si>
  <si>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</si>
  <si>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</si>
  <si>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</si>
  <si>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</si>
  <si>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</si>
  <si>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</si>
  <si>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</si>
  <si>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</si>
  <si>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</si>
  <si>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</si>
  <si>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</si>
  <si>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</si>
  <si>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</si>
  <si>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</si>
  <si>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</si>
  <si>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</si>
  <si>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</si>
  <si>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</si>
  <si>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</si>
  <si>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</si>
  <si>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</si>
  <si>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</si>
  <si>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</si>
  <si>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</si>
  <si>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</si>
  <si>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</si>
  <si>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</si>
  <si>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</si>
  <si>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</si>
  <si>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</si>
  <si>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</si>
  <si>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</si>
  <si>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</si>
  <si>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</si>
  <si>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</si>
  <si>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</si>
  <si>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</si>
  <si>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</si>
  <si>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</si>
  <si>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</si>
  <si>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</si>
  <si>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</si>
  <si>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</si>
  <si>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</si>
  <si>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</si>
  <si>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</si>
  <si>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</si>
  <si>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</si>
  <si>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</si>
  <si>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</si>
  <si>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</si>
  <si>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</si>
  <si>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</si>
  <si>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</si>
  <si>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</si>
  <si>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</si>
  <si>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</si>
  <si>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</si>
  <si>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</si>
  <si>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</si>
  <si>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</si>
  <si>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</si>
  <si>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</si>
  <si>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</si>
  <si>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</si>
  <si>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</si>
  <si>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</si>
  <si>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</si>
  <si>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</si>
  <si>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</si>
  <si>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</si>
  <si>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</si>
  <si>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</si>
  <si>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</si>
  <si>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</si>
  <si>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</si>
  <si>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</si>
  <si>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</si>
  <si>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</si>
  <si>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</si>
  <si>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</si>
  <si>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</si>
  <si>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</si>
  <si>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</si>
  <si>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</si>
  <si>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</si>
  <si>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</si>
  <si>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</si>
  <si>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</si>
  <si>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</si>
  <si>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</si>
  <si>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</si>
  <si>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</si>
  <si>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</si>
  <si>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</si>
  <si>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</si>
  <si>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</si>
  <si>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</si>
  <si>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</si>
  <si>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</si>
  <si>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</si>
  <si>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</si>
  <si>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</si>
  <si>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</si>
  <si>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</si>
  <si>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</si>
  <si>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</si>
  <si>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</si>
  <si>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</si>
  <si>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</si>
  <si>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</si>
  <si>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</si>
  <si>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</si>
  <si>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</si>
  <si>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</si>
  <si>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</si>
  <si>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</si>
  <si>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</si>
  <si>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</si>
  <si>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</si>
  <si>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</si>
  <si>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</si>
  <si>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</si>
  <si>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</si>
  <si>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</si>
  <si>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</si>
  <si>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</si>
  <si>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</si>
  <si>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</si>
  <si>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</si>
  <si>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</si>
  <si>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</si>
  <si>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</si>
  <si>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</si>
  <si>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</si>
  <si>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</si>
  <si>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</si>
  <si>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</si>
  <si>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</si>
  <si>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</si>
  <si>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</si>
  <si>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</si>
  <si>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</si>
  <si>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</si>
  <si>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</si>
  <si>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</si>
  <si>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</si>
  <si>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</si>
  <si>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</si>
  <si>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</si>
  <si>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</si>
  <si>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</si>
  <si>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</si>
  <si>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</si>
  <si>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</si>
  <si>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</si>
  <si>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</si>
  <si>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</si>
  <si>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</si>
  <si>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</si>
  <si>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</si>
  <si>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</si>
  <si>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</si>
  <si>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</si>
  <si>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</si>
  <si>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</si>
  <si>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</si>
  <si>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</si>
  <si>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</si>
  <si>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</si>
  <si>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</si>
  <si>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</si>
  <si>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</si>
  <si>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</si>
  <si>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</si>
  <si>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</si>
  <si>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</si>
  <si>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</si>
  <si>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</si>
  <si>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</si>
  <si>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</si>
  <si>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</si>
  <si>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</si>
  <si>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</si>
  <si>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</si>
  <si>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</si>
  <si>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</si>
  <si>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</si>
  <si>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</si>
  <si>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</si>
  <si>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</si>
  <si>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</si>
  <si>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</si>
  <si>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</si>
  <si>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</si>
  <si>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</si>
  <si>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</si>
  <si>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</si>
  <si>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</si>
  <si>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</si>
  <si>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</si>
  <si>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</si>
  <si>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</si>
  <si>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</si>
  <si>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</si>
  <si>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</si>
  <si>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</si>
  <si>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</si>
  <si>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</si>
  <si>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</si>
  <si>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</si>
  <si>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</si>
  <si>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</si>
  <si>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</si>
  <si>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</si>
  <si>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</si>
  <si>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</si>
  <si>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</si>
  <si>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</si>
  <si>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</si>
  <si>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</si>
  <si>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</si>
  <si>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</si>
  <si>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</si>
  <si>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</si>
  <si>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</si>
  <si>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</si>
  <si>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</si>
  <si>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</si>
  <si>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</si>
  <si>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</si>
  <si>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</si>
  <si>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</si>
  <si>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</si>
  <si>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</si>
  <si>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</si>
  <si>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</si>
  <si>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</si>
  <si>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</si>
  <si>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</si>
  <si>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</si>
  <si>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</si>
  <si>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</si>
  <si>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</si>
  <si>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</si>
  <si>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</si>
  <si>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</si>
  <si>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</si>
  <si>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</si>
  <si>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</si>
  <si>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</si>
  <si>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</si>
  <si>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</si>
  <si>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</si>
  <si>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</si>
  <si>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</si>
  <si>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</si>
  <si>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</si>
  <si>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</si>
  <si>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</si>
  <si>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</si>
  <si>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</si>
  <si>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</si>
  <si>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</si>
  <si>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</si>
  <si>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</si>
  <si>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</si>
  <si>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</si>
  <si>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</si>
  <si>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</si>
  <si>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</si>
  <si>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</si>
  <si>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</si>
  <si>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</si>
  <si>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</si>
  <si>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</si>
  <si>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</si>
  <si>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</si>
  <si>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</si>
  <si>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</si>
  <si>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</si>
  <si>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</si>
  <si>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</si>
  <si>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</si>
  <si>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</si>
  <si>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</si>
  <si>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</si>
  <si>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</si>
  <si>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</si>
  <si>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</si>
  <si>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</si>
  <si>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</si>
  <si>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</si>
  <si>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</si>
  <si>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</si>
  <si>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</si>
  <si>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</si>
  <si>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</si>
  <si>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</si>
  <si>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</si>
  <si>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</si>
  <si>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</si>
  <si>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</si>
  <si>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</si>
  <si>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</si>
  <si>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</si>
  <si>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</si>
  <si>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</si>
  <si>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</si>
  <si>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</si>
  <si>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</si>
  <si>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</si>
  <si>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</si>
  <si>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</si>
  <si>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</si>
  <si>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</si>
  <si>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</si>
  <si>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</si>
  <si>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</si>
  <si>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</si>
  <si>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</si>
  <si>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</si>
  <si>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</si>
  <si>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</si>
  <si>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</si>
  <si>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</si>
  <si>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</si>
  <si>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</si>
  <si>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</si>
  <si>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</si>
  <si>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</si>
  <si>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</si>
  <si>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</si>
  <si>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</si>
  <si>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</si>
  <si>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</si>
  <si>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</si>
  <si>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</si>
  <si>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</si>
  <si>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</si>
  <si>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</si>
  <si>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</si>
  <si>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</si>
  <si>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</si>
  <si>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</si>
  <si>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</si>
  <si>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</si>
  <si>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</si>
  <si>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</si>
  <si>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</si>
  <si>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</si>
  <si>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</si>
  <si>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</si>
  <si>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</si>
  <si>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</si>
  <si>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</si>
  <si>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</si>
  <si>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</si>
  <si>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</si>
  <si>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</si>
  <si>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</si>
  <si>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</si>
  <si>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</si>
  <si>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</si>
  <si>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</si>
  <si>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</si>
  <si>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</si>
  <si>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</si>
  <si>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</si>
  <si>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</si>
  <si>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</si>
  <si>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</si>
  <si>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</si>
  <si>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</si>
  <si>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</si>
  <si>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</si>
  <si>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</si>
  <si>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</si>
  <si>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</si>
  <si>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</si>
  <si>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</si>
  <si>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</si>
  <si>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</si>
  <si>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</si>
  <si>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</si>
  <si>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</si>
  <si>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</si>
  <si>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</si>
  <si>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</si>
  <si>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</si>
  <si>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</si>
  <si>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</si>
  <si>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</si>
  <si>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</si>
  <si>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</si>
  <si>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</si>
  <si>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</si>
  <si>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</si>
  <si>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</si>
  <si>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</si>
  <si>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</si>
  <si>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</si>
  <si>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</si>
  <si>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</si>
  <si>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</si>
  <si>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</si>
  <si>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</si>
  <si>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</si>
  <si>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</si>
  <si>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</si>
  <si>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</si>
  <si>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</si>
  <si>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</si>
  <si>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</si>
  <si>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</si>
  <si>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</si>
  <si>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</si>
  <si>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</si>
  <si>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</si>
  <si>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</si>
  <si>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</si>
  <si>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</si>
  <si>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</si>
  <si>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</si>
  <si>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</si>
  <si>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</si>
  <si>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</si>
  <si>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</si>
  <si>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</si>
  <si>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</si>
  <si>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</si>
  <si>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</si>
  <si>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</si>
  <si>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</si>
  <si>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</si>
  <si>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</si>
  <si>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</si>
  <si>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</si>
  <si>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</si>
  <si>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</si>
  <si>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</si>
  <si>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</si>
  <si>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</si>
  <si>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</si>
  <si>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</si>
  <si>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</si>
  <si>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</si>
  <si>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</si>
  <si>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</si>
  <si>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</si>
  <si>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</si>
  <si>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</si>
  <si>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</si>
  <si>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</si>
  <si>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</si>
  <si>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</si>
  <si>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</si>
  <si>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</si>
  <si>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</si>
  <si>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</si>
  <si>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</si>
  <si>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</si>
  <si>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</si>
  <si>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</si>
  <si>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</si>
  <si>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</si>
  <si>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</si>
  <si>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</si>
  <si>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</si>
  <si>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</si>
  <si>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</si>
  <si>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</si>
  <si>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</si>
  <si>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</si>
  <si>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</si>
  <si>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</si>
  <si>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</si>
  <si>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</si>
  <si>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</si>
  <si>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</si>
  <si>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</si>
  <si>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</si>
  <si>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</si>
  <si>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</si>
  <si>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</si>
  <si>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</si>
  <si>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</si>
  <si>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</si>
  <si>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</si>
  <si>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</si>
  <si>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</si>
  <si>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</si>
  <si>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</si>
  <si>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</si>
  <si>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</si>
  <si>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</si>
  <si>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</si>
  <si>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</si>
  <si>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</si>
  <si>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</si>
  <si>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</si>
  <si>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</si>
  <si>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</si>
  <si>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</si>
  <si>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</si>
  <si>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</si>
  <si>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</si>
  <si>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</si>
  <si>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</si>
  <si>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</si>
  <si>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</si>
  <si>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</si>
  <si>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</si>
  <si>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</si>
  <si>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</si>
  <si>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</si>
  <si>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</si>
  <si>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</si>
  <si>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</si>
  <si>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</si>
  <si>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</si>
  <si>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</si>
  <si>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</si>
  <si>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</si>
  <si>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</si>
  <si>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</si>
  <si>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</si>
  <si>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</si>
  <si>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</si>
  <si>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</si>
  <si>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</si>
  <si>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</si>
  <si>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</si>
  <si>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</si>
  <si>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</si>
  <si>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</si>
  <si>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</si>
  <si>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</si>
  <si>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</si>
  <si>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</si>
  <si>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</si>
  <si>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</si>
  <si>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</si>
  <si>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</si>
  <si>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</si>
  <si>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</si>
  <si>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</si>
  <si>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</si>
  <si>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</si>
  <si>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</si>
  <si>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</si>
  <si>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</si>
  <si>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</si>
  <si>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</si>
  <si>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</si>
  <si>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</si>
  <si>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</si>
  <si>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</si>
  <si>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</si>
  <si>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</si>
  <si>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</si>
  <si>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</si>
  <si>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</si>
  <si>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</si>
  <si>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</si>
  <si>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</si>
  <si>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</si>
  <si>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</si>
  <si>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</si>
  <si>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</si>
  <si>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</si>
  <si>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</si>
  <si>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</si>
  <si>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</si>
  <si>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</si>
  <si>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</si>
  <si>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</si>
  <si>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</si>
  <si>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</si>
  <si>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</si>
  <si>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</si>
  <si>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</si>
  <si>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</si>
  <si>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</si>
  <si>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</si>
  <si>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</si>
  <si>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</si>
  <si>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</si>
  <si>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</si>
  <si>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</si>
  <si>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</si>
  <si>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</si>
  <si>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</si>
  <si>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</si>
  <si>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</si>
  <si>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</si>
  <si>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</si>
  <si>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</si>
  <si>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</si>
  <si>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</si>
  <si>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</si>
  <si>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</si>
  <si>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</si>
  <si>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</si>
  <si>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</si>
  <si>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</si>
  <si>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</si>
  <si>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</si>
  <si>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</si>
  <si>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</si>
  <si>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</si>
  <si>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</si>
  <si>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</si>
  <si>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</si>
  <si>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</si>
  <si>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</si>
  <si>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</si>
  <si>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</si>
  <si>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</si>
  <si>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</si>
  <si>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</si>
  <si>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</si>
  <si>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</si>
  <si>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</si>
  <si>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</si>
  <si>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</si>
  <si>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</si>
  <si>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</si>
  <si>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</si>
  <si>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</si>
  <si>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</si>
  <si>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</si>
  <si>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</si>
  <si>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</si>
  <si>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</si>
  <si>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</si>
  <si>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</si>
  <si>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</si>
  <si>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</si>
  <si>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</si>
  <si>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</si>
  <si>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</si>
  <si>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</si>
  <si>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</si>
  <si>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</si>
  <si>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</si>
  <si>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</si>
  <si>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</si>
  <si>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</si>
  <si>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</si>
  <si>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</si>
  <si>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</si>
  <si>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</si>
  <si>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</si>
  <si>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</si>
  <si>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</si>
  <si>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</si>
  <si>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</si>
  <si>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</si>
  <si>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</si>
  <si>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</si>
  <si>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</si>
  <si>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</si>
  <si>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</si>
  <si>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</si>
  <si>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</si>
  <si>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</si>
  <si>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</si>
  <si>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</si>
  <si>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</si>
  <si>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</si>
  <si>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</si>
  <si>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</si>
  <si>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</si>
  <si>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</si>
  <si>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</si>
  <si>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</si>
  <si>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</si>
  <si>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</si>
  <si>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</si>
  <si>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</si>
  <si>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</si>
  <si>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</si>
  <si>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</si>
  <si>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</si>
  <si>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</si>
  <si>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</si>
  <si>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</si>
  <si>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</si>
  <si>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</si>
  <si>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</si>
  <si>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</si>
  <si>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</si>
  <si>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</si>
  <si>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</si>
  <si>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</si>
  <si>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</si>
  <si>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</si>
  <si>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</si>
  <si>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</si>
  <si>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</si>
  <si>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</si>
  <si>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</si>
  <si>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</si>
  <si>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</si>
  <si>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</si>
  <si>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</si>
  <si>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</si>
  <si>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</si>
  <si>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</si>
  <si>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</si>
  <si>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</si>
  <si>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</si>
  <si>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</si>
  <si>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</si>
  <si>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</si>
  <si>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</si>
  <si>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</si>
  <si>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</si>
  <si>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</si>
  <si>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</si>
  <si>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</si>
  <si>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</si>
  <si>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</si>
  <si>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</si>
  <si>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</si>
  <si>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</si>
  <si>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</si>
  <si>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</si>
  <si>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</si>
  <si>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</si>
  <si>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</si>
  <si>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</si>
  <si>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</si>
  <si>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</si>
  <si>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</si>
  <si>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</si>
  <si>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</si>
  <si>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</si>
  <si>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</si>
  <si>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</si>
  <si>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</si>
  <si>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</si>
  <si>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</si>
  <si>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</si>
  <si>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</si>
  <si>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</si>
  <si>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</si>
  <si>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</si>
  <si>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</si>
  <si>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</si>
  <si>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</si>
  <si>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</si>
  <si>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</si>
  <si>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</si>
  <si>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</si>
  <si>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</si>
  <si>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</si>
  <si>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</si>
  <si>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</si>
  <si>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</si>
  <si>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</si>
  <si>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</si>
  <si>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</si>
  <si>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</si>
  <si>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</si>
  <si>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</si>
  <si>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</si>
  <si>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</si>
  <si>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</si>
  <si>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</si>
  <si>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</si>
  <si>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</si>
  <si>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</si>
  <si>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</si>
  <si>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</si>
  <si>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</si>
  <si>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</si>
  <si>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</si>
  <si>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</si>
  <si>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</si>
  <si>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</si>
  <si>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</si>
  <si>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</si>
  <si>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</si>
  <si>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</si>
  <si>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</si>
  <si>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</si>
  <si>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</si>
  <si>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</si>
  <si>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</si>
  <si>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</si>
  <si>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</si>
  <si>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</si>
  <si>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</si>
  <si>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</si>
  <si>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</si>
  <si>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</si>
  <si>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</si>
  <si>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</si>
  <si>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</si>
  <si>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</si>
  <si>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</si>
  <si>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</si>
  <si>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</si>
  <si>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</si>
  <si>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</si>
  <si>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</si>
  <si>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</si>
  <si>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</si>
  <si>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</si>
  <si>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</si>
  <si>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</si>
  <si>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</si>
  <si>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</si>
  <si>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</si>
  <si>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</si>
  <si>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</si>
  <si>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</si>
  <si>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</si>
  <si>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</si>
  <si>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</si>
  <si>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</si>
  <si>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</si>
  <si>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</si>
  <si>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</si>
  <si>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</si>
  <si>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</si>
  <si>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</si>
  <si>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</si>
  <si>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</si>
  <si>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</si>
  <si>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</si>
  <si>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</si>
  <si>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</si>
  <si>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</si>
  <si>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</si>
  <si>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</si>
  <si>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</si>
  <si>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</si>
  <si>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</si>
  <si>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</si>
  <si>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</si>
  <si>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</si>
  <si>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</si>
  <si>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</si>
  <si>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</si>
  <si>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</si>
  <si>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</si>
  <si>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</si>
  <si>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</si>
  <si>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</si>
  <si>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</si>
  <si>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</si>
  <si>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</si>
  <si>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</si>
  <si>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</si>
  <si>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</si>
  <si>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</si>
  <si>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</si>
  <si>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</si>
  <si>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</si>
  <si>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</si>
  <si>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</si>
  <si>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</si>
  <si>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</si>
  <si>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</si>
  <si>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</si>
  <si>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</si>
  <si>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</si>
  <si>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</si>
  <si>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</si>
  <si>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</si>
  <si>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</si>
  <si>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</si>
  <si>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</si>
  <si>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</si>
  <si>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</si>
  <si>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</si>
  <si>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</si>
  <si>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</si>
  <si>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</si>
  <si>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</si>
  <si>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</si>
  <si>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</si>
  <si>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</si>
  <si>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</si>
  <si>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</si>
  <si>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</si>
  <si>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</si>
  <si>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</si>
  <si>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</si>
  <si>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</si>
  <si>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</si>
  <si>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</si>
  <si>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</si>
  <si>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</si>
  <si>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</si>
  <si>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</si>
  <si>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</si>
  <si>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</si>
  <si>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</si>
  <si>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</si>
  <si>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</si>
  <si>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</si>
  <si>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</si>
  <si>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</si>
  <si>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</si>
  <si>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</si>
  <si>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</si>
  <si>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</si>
  <si>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</si>
  <si>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</si>
  <si>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</si>
  <si>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</si>
  <si>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</si>
  <si>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</si>
  <si>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</si>
  <si>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</si>
  <si>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</si>
  <si>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</si>
  <si>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</si>
  <si>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</si>
  <si>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</si>
  <si>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</si>
  <si>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</si>
  <si>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</si>
  <si>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</si>
  <si>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</si>
  <si>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</si>
  <si>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</si>
  <si>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</si>
  <si>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</si>
  <si>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</si>
  <si>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</si>
  <si>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</si>
  <si>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</si>
  <si>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</si>
  <si>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</si>
  <si>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</si>
  <si>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</si>
  <si>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</si>
  <si>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</si>
  <si>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</si>
  <si>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</si>
  <si>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</si>
  <si>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</si>
  <si>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</si>
  <si>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</si>
  <si>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</si>
  <si>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</si>
  <si>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</si>
  <si>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</si>
  <si>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</si>
  <si>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</si>
  <si>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</si>
  <si>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</si>
  <si>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</si>
  <si>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</si>
  <si>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</si>
  <si>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</si>
  <si>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</si>
  <si>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</si>
  <si>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</si>
  <si>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</si>
  <si>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</si>
  <si>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</si>
  <si>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</si>
  <si>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</si>
  <si>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</si>
  <si>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</si>
  <si>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</si>
  <si>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</si>
  <si>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</si>
  <si>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</si>
  <si>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</si>
  <si>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</si>
  <si>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</si>
  <si>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</si>
  <si>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</si>
  <si>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</si>
  <si>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</si>
  <si>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</si>
  <si>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</si>
  <si>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</si>
  <si>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</si>
  <si>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</si>
  <si>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</si>
  <si>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</si>
  <si>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</si>
  <si>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</si>
  <si>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</si>
  <si>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</si>
  <si>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</si>
  <si>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</si>
  <si>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</si>
  <si>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</si>
  <si>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</si>
  <si>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</si>
  <si>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</si>
  <si>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</si>
  <si>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</si>
  <si>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</si>
  <si>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</si>
  <si>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</si>
  <si>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</si>
  <si>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</si>
  <si>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</si>
  <si>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</si>
  <si>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</si>
  <si>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</si>
  <si>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</si>
  <si>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</si>
  <si>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</si>
  <si>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</si>
  <si>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</si>
  <si>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</si>
  <si>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</si>
  <si>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</si>
  <si>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</si>
  <si>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</si>
  <si>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</si>
  <si>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</si>
  <si>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</si>
  <si>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</si>
  <si>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</si>
  <si>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</si>
  <si>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</si>
  <si>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</si>
  <si>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</si>
  <si>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</si>
  <si>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</si>
  <si>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</si>
  <si>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</si>
  <si>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</si>
  <si>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</si>
  <si>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</si>
  <si>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</si>
  <si>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</si>
  <si>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</si>
  <si>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</si>
  <si>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</si>
  <si>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</si>
  <si>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</si>
  <si>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</si>
  <si>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</si>
  <si>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</si>
  <si>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</si>
  <si>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</si>
  <si>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</si>
  <si>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</si>
  <si>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</si>
  <si>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</si>
  <si>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</si>
  <si>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</si>
  <si>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</si>
  <si>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</si>
  <si>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</si>
  <si>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</si>
  <si>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</si>
  <si>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</si>
  <si>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</si>
  <si>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</si>
  <si>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</si>
  <si>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</si>
  <si>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</si>
  <si>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</si>
  <si>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</si>
  <si>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</si>
  <si>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</si>
  <si>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</si>
  <si>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</si>
  <si>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</si>
  <si>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</si>
  <si>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</si>
  <si>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</si>
  <si>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</si>
  <si>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</si>
  <si>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</si>
  <si>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</si>
  <si>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</si>
  <si>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</si>
  <si>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</si>
  <si>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</si>
  <si>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</si>
  <si>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</si>
  <si>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</si>
  <si>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</si>
  <si>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</si>
  <si>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</si>
  <si>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</si>
  <si>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</si>
  <si>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</si>
  <si>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</si>
  <si>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</si>
  <si>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</si>
  <si>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</si>
  <si>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</si>
  <si>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</si>
  <si>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</si>
  <si>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</si>
  <si>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</si>
  <si>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</si>
  <si>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</si>
  <si>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</si>
  <si>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</si>
  <si>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</si>
  <si>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</si>
  <si>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</si>
  <si>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</si>
  <si>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</si>
  <si>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</si>
  <si>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</si>
  <si>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</si>
  <si>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</si>
  <si>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</si>
  <si>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</si>
  <si>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</si>
  <si>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</si>
  <si>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</si>
  <si>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</si>
  <si>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</si>
  <si>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</si>
  <si>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</si>
  <si>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</si>
  <si>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</si>
  <si>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</si>
  <si>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</si>
  <si>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</si>
  <si>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</si>
  <si>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</si>
  <si>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</si>
  <si>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</si>
  <si>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</si>
  <si>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</si>
  <si>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</si>
  <si>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</si>
  <si>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</si>
  <si>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</si>
  <si>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</si>
  <si>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</si>
  <si>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</si>
  <si>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</si>
  <si>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</si>
  <si>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</si>
  <si>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</si>
  <si>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</si>
  <si>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</si>
  <si>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</si>
  <si>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</si>
  <si>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</si>
  <si>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</si>
  <si>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</si>
  <si>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</si>
  <si>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</si>
  <si>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</si>
  <si>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</si>
  <si>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</si>
  <si>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</si>
  <si>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</si>
  <si>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</si>
  <si>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</si>
  <si>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</si>
  <si>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</si>
  <si>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</si>
  <si>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</si>
  <si>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</si>
  <si>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</si>
  <si>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</si>
  <si>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</si>
  <si>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</si>
  <si>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</si>
  <si>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</si>
  <si>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</si>
  <si>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</si>
  <si>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</si>
  <si>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</si>
  <si>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</si>
  <si>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</si>
  <si>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</si>
  <si>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</si>
  <si>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</si>
  <si>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</si>
  <si>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</si>
  <si>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</si>
  <si>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</si>
  <si>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</si>
  <si>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</si>
  <si>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</si>
  <si>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</si>
  <si>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</si>
  <si>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</si>
  <si>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</si>
  <si>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</si>
  <si>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</si>
  <si>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</si>
  <si>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</si>
  <si>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</si>
  <si>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</si>
  <si>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</si>
  <si>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</si>
  <si>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</si>
  <si>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</si>
  <si>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</si>
  <si>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</si>
  <si>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</si>
  <si>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</si>
  <si>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</si>
  <si>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</si>
  <si>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</si>
  <si>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</si>
  <si>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</si>
  <si>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</si>
  <si>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</si>
  <si>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</si>
  <si>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</si>
  <si>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</si>
  <si>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</si>
  <si>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</si>
  <si>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</si>
  <si>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</si>
  <si>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</si>
  <si>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</si>
  <si>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</si>
  <si>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</si>
  <si>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</si>
  <si>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</si>
  <si>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</si>
  <si>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</si>
  <si>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</si>
  <si>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</si>
  <si>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</si>
  <si>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</si>
  <si>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</si>
  <si>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</si>
  <si>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</si>
  <si>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</si>
  <si>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</si>
  <si>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</si>
  <si>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</si>
  <si>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</si>
  <si>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</si>
  <si>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</si>
  <si>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</si>
  <si>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</si>
  <si>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</si>
  <si>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</si>
  <si>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</si>
  <si>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</si>
  <si>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</si>
  <si>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</si>
  <si>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</si>
  <si>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</si>
  <si>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</si>
  <si>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</si>
  <si>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</si>
  <si>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</si>
  <si>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</si>
  <si>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</si>
  <si>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</si>
  <si>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</si>
  <si>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</si>
  <si>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</si>
  <si>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</si>
  <si>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</si>
  <si>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</si>
  <si>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</si>
  <si>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</si>
  <si>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</si>
  <si>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</si>
  <si>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</si>
  <si>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</si>
  <si>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</si>
  <si>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</si>
  <si>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</si>
  <si>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</si>
  <si>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</si>
  <si>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</si>
  <si>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</si>
  <si>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</si>
  <si>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</si>
  <si>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</si>
  <si>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</si>
  <si>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</si>
  <si>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</si>
  <si>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</si>
  <si>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</si>
  <si>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</si>
  <si>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</si>
  <si>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</si>
  <si>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</si>
  <si>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</si>
  <si>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</si>
  <si>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</si>
  <si>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</si>
  <si>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</si>
  <si>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</si>
  <si>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</si>
  <si>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</si>
  <si>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</si>
  <si>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</si>
  <si>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</si>
  <si>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</si>
  <si>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</si>
  <si>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</si>
  <si>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</si>
  <si>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</si>
  <si>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</si>
  <si>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</si>
  <si>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</si>
  <si>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</si>
  <si>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</si>
  <si>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</si>
  <si>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</si>
  <si>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</si>
  <si>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</si>
  <si>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</si>
  <si>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</si>
  <si>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</si>
  <si>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</si>
  <si>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</si>
  <si>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</si>
  <si>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</si>
  <si>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</si>
  <si>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</si>
  <si>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</si>
  <si>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</si>
  <si>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</si>
  <si>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</si>
  <si>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</si>
  <si>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</si>
  <si>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</si>
  <si>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</si>
  <si>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</si>
  <si>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</si>
  <si>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</si>
  <si>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</si>
  <si>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</si>
  <si>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</si>
  <si>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</si>
  <si>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</si>
  <si>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</si>
  <si>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</si>
  <si>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</si>
  <si>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</si>
  <si>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</si>
  <si>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</si>
  <si>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</si>
  <si>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</si>
  <si>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</si>
  <si>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</si>
  <si>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</si>
  <si>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</si>
  <si>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</si>
  <si>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</si>
  <si>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</si>
  <si>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</si>
  <si>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</si>
  <si>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</si>
  <si>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</si>
  <si>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</si>
  <si>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</si>
  <si>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</si>
  <si>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</si>
  <si>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</si>
  <si>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</si>
  <si>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</si>
  <si>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</si>
  <si>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</si>
  <si>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</si>
  <si>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</si>
  <si>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</si>
  <si>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</si>
  <si>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</si>
  <si>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</si>
  <si>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</si>
  <si>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</si>
  <si>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</si>
  <si>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</si>
  <si>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</si>
  <si>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</si>
  <si>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</si>
  <si>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</si>
  <si>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</si>
  <si>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</si>
  <si>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</si>
  <si>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</si>
  <si>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</si>
  <si>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</si>
  <si>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</si>
  <si>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</si>
  <si>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</si>
  <si>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</si>
  <si>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</si>
  <si>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</si>
  <si>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</si>
  <si>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</si>
  <si>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</si>
  <si>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</si>
  <si>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</si>
  <si>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</si>
  <si>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</si>
  <si>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</si>
  <si>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</si>
  <si>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</si>
  <si>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</si>
  <si>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</si>
  <si>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</si>
  <si>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</si>
  <si>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</si>
  <si>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</si>
  <si>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</si>
  <si>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</si>
  <si>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</si>
  <si>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</si>
  <si>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</si>
  <si>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</si>
  <si>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</si>
  <si>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</si>
  <si>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</si>
  <si>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</si>
  <si>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</si>
  <si>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</si>
  <si>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</si>
  <si>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</si>
  <si>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</si>
  <si>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</si>
  <si>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</si>
  <si>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</si>
  <si>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</si>
  <si>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</si>
  <si>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</si>
  <si>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</si>
  <si>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</si>
  <si>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</si>
  <si>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</si>
  <si>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</si>
  <si>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</si>
  <si>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</si>
  <si>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</si>
  <si>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</si>
  <si>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</si>
  <si>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</si>
  <si>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</si>
  <si>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</si>
  <si>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</si>
  <si>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</si>
  <si>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</si>
  <si>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</si>
  <si>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</si>
  <si>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</si>
  <si>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</si>
  <si>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</si>
  <si>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</si>
  <si>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</si>
  <si>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</si>
  <si>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</si>
  <si>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</si>
  <si>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</si>
  <si>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</si>
  <si>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</si>
  <si>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</si>
  <si>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</si>
  <si>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</si>
  <si>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</si>
  <si>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</si>
  <si>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</si>
  <si>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</si>
  <si>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</si>
  <si>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</si>
  <si>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</si>
  <si>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</si>
  <si>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</si>
  <si>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</si>
  <si>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</si>
  <si>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</si>
  <si>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</si>
  <si>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</si>
  <si>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</si>
  <si>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</si>
  <si>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</si>
  <si>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</si>
  <si>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</si>
  <si>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</si>
  <si>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</si>
  <si>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</si>
  <si>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</si>
  <si>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</si>
  <si>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</si>
  <si>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</si>
  <si>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</si>
  <si>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</si>
  <si>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</si>
  <si>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</si>
  <si>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</si>
  <si>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</si>
  <si>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</si>
  <si>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</si>
  <si>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</si>
  <si>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</si>
  <si>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</si>
  <si>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</si>
  <si>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</si>
  <si>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</si>
  <si>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</si>
  <si>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</si>
  <si>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</si>
  <si>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</si>
  <si>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</si>
  <si>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</si>
  <si>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</si>
  <si>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</si>
  <si>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</si>
  <si>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</si>
  <si>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</si>
  <si>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</si>
  <si>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</si>
  <si>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</si>
  <si>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</si>
  <si>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</si>
  <si>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</si>
  <si>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</si>
  <si>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</si>
  <si>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</si>
  <si>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</si>
  <si>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</si>
  <si>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</si>
  <si>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</si>
  <si>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</si>
  <si>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</si>
  <si>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</si>
  <si>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</si>
  <si>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</si>
  <si>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</si>
  <si>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</si>
  <si>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</si>
  <si>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</si>
  <si>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</si>
  <si>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</si>
  <si>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</si>
  <si>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</si>
  <si>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</si>
  <si>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</si>
  <si>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</si>
  <si>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</si>
  <si>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</si>
  <si>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</si>
  <si>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</si>
  <si>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</si>
  <si>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</si>
  <si>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</si>
  <si>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</si>
  <si>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</si>
  <si>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</si>
  <si>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</si>
  <si>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</si>
  <si>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</si>
  <si>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</si>
  <si>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</si>
  <si>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</si>
  <si>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</si>
  <si>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</si>
  <si>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</si>
  <si>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</si>
  <si>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</si>
  <si>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</si>
  <si>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</si>
  <si>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</si>
  <si>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</si>
  <si>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</si>
  <si>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</si>
  <si>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</si>
  <si>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</si>
  <si>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</si>
  <si>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</si>
  <si>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</si>
  <si>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</si>
  <si>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</si>
  <si>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</si>
  <si>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</si>
  <si>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</si>
  <si>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</si>
  <si>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</si>
  <si>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</si>
  <si>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</si>
  <si>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</si>
  <si>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</si>
  <si>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</si>
  <si>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</si>
  <si>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</si>
  <si>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</si>
  <si>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</si>
  <si>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</si>
  <si>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</si>
  <si>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</si>
  <si>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</si>
  <si>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</si>
  <si>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</si>
  <si>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</si>
  <si>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</si>
  <si>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</si>
  <si>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</si>
  <si>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</si>
  <si>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</si>
  <si>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</si>
  <si>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</si>
  <si>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</si>
  <si>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</si>
  <si>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</si>
  <si>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</si>
  <si>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</si>
  <si>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</si>
  <si>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</si>
  <si>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</si>
  <si>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</si>
  <si>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</si>
  <si>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</si>
  <si>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</si>
  <si>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</si>
  <si>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</si>
  <si>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</si>
  <si>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</si>
  <si>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</si>
  <si>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</si>
  <si>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</si>
  <si>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</si>
  <si>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</si>
  <si>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</si>
  <si>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</si>
  <si>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</si>
  <si>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</si>
  <si>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</si>
  <si>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</si>
  <si>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</si>
  <si>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</si>
  <si>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</si>
  <si>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</si>
  <si>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</si>
  <si>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</si>
  <si>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</si>
  <si>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</si>
  <si>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</si>
  <si>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</si>
  <si>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</si>
  <si>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</si>
  <si>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</si>
  <si>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</si>
  <si>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</si>
  <si>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</si>
  <si>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</si>
  <si>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</si>
  <si>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</si>
  <si>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</si>
  <si>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</si>
  <si>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</si>
  <si>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</si>
  <si>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</si>
  <si>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</si>
  <si>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</si>
  <si>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</si>
  <si>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</si>
  <si>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</si>
  <si>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</si>
  <si>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</si>
  <si>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</si>
  <si>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</si>
  <si>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</si>
  <si>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</si>
  <si>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</si>
  <si>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</si>
  <si>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</si>
  <si>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</si>
  <si>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</si>
  <si>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</si>
  <si>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</si>
  <si>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</si>
  <si>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</si>
  <si>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</si>
  <si>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</si>
  <si>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</si>
  <si>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</si>
  <si>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</si>
  <si>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</si>
  <si>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</si>
  <si>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</si>
  <si>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</si>
  <si>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</si>
  <si>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</si>
  <si>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</si>
  <si>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</si>
  <si>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</si>
  <si>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</si>
  <si>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</si>
  <si>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</si>
  <si>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</si>
  <si>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</si>
  <si>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</si>
  <si>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</si>
  <si>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</si>
  <si>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</si>
  <si>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</si>
  <si>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</si>
  <si>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</si>
  <si>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</si>
  <si>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</si>
  <si>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</si>
  <si>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</si>
  <si>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</si>
  <si>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</si>
  <si>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</si>
  <si>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</si>
  <si>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</si>
  <si>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</si>
  <si>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</si>
  <si>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</si>
  <si>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</si>
  <si>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</si>
  <si>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</si>
  <si>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</si>
  <si>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</si>
  <si>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</si>
  <si>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</si>
  <si>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</si>
  <si>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</si>
  <si>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</si>
  <si>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</si>
  <si>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</si>
  <si>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</si>
  <si>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</si>
  <si>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</si>
  <si>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</si>
  <si>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</si>
  <si>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</si>
  <si>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</si>
  <si>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</si>
  <si>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</si>
  <si>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</si>
  <si>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</si>
  <si>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</si>
  <si>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</si>
  <si>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</si>
  <si>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</si>
  <si>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</si>
  <si>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</si>
  <si>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</si>
  <si>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</si>
  <si>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</si>
  <si>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</si>
  <si>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</si>
  <si>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</si>
  <si>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</si>
  <si>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</si>
  <si>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</si>
  <si>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</si>
  <si>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</si>
  <si>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</si>
  <si>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</si>
  <si>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</si>
  <si>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</si>
  <si>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</si>
  <si>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</si>
  <si>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</si>
  <si>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</si>
  <si>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</si>
  <si>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</si>
  <si>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</si>
  <si>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</si>
  <si>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</si>
  <si>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</si>
  <si>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</si>
  <si>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</si>
  <si>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</si>
  <si>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</si>
  <si>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</si>
  <si>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</si>
  <si>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</si>
  <si>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</si>
  <si>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</si>
  <si>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</si>
  <si>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</si>
  <si>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</si>
  <si>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</si>
  <si>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</si>
  <si>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</si>
  <si>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</si>
  <si>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</si>
  <si>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</si>
  <si>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</si>
  <si>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</si>
  <si>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</si>
  <si>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</si>
  <si>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</si>
  <si>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</si>
  <si>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</si>
  <si>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</si>
  <si>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</si>
  <si>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</si>
  <si>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</si>
  <si>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</si>
  <si>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</si>
  <si>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</si>
  <si>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</si>
  <si>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</si>
  <si>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</si>
  <si>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</si>
  <si>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</si>
  <si>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</si>
  <si>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</si>
  <si>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</si>
  <si>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</si>
  <si>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</si>
  <si>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</si>
  <si>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</si>
  <si>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</si>
  <si>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</si>
  <si>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</si>
  <si>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</si>
  <si>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</si>
  <si>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</si>
  <si>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</si>
  <si>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</si>
  <si>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</si>
  <si>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</si>
  <si>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</si>
  <si>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</si>
  <si>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</si>
  <si>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</si>
  <si>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</si>
  <si>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</si>
  <si>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</si>
  <si>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</si>
  <si>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</si>
  <si>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</si>
  <si>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</si>
  <si>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</si>
  <si>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</si>
  <si>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</si>
  <si>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</si>
  <si>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</si>
  <si>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</si>
  <si>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</si>
  <si>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</si>
  <si>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</si>
  <si>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</si>
  <si>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</si>
  <si>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</si>
  <si>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</si>
  <si>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</si>
  <si>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</si>
  <si>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</si>
  <si>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</si>
  <si>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</si>
  <si>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</si>
  <si>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</si>
  <si>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</si>
  <si>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</si>
  <si>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</si>
  <si>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</si>
  <si>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</si>
  <si>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</si>
  <si>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</si>
  <si>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</si>
  <si>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</si>
  <si>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</si>
  <si>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</si>
  <si>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</si>
  <si>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</si>
  <si>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</si>
  <si>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</si>
  <si>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</si>
  <si>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</si>
  <si>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</si>
  <si>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</si>
  <si>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</si>
  <si>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</si>
  <si>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</si>
  <si>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</si>
  <si>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</si>
  <si>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</si>
  <si>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</si>
  <si>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</si>
  <si>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</si>
  <si>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</si>
  <si>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</si>
  <si>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</si>
  <si>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</si>
  <si>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</si>
  <si>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</si>
  <si>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</si>
  <si>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</si>
  <si>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</si>
  <si>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</si>
  <si>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</si>
  <si>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</si>
  <si>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</si>
  <si>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</si>
  <si>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</si>
  <si>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</si>
  <si>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</si>
  <si>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</si>
  <si>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</si>
  <si>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</si>
  <si>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</si>
  <si>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</si>
  <si>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</si>
  <si>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</si>
  <si>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</si>
  <si>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</si>
  <si>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</si>
  <si>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</si>
  <si>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</si>
  <si>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</si>
  <si>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</si>
  <si>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</si>
  <si>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</si>
  <si>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</si>
  <si>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</si>
  <si>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</si>
  <si>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</si>
  <si>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</si>
  <si>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</si>
  <si>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</si>
  <si>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</si>
  <si>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</si>
  <si>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</si>
  <si>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</si>
  <si>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</si>
  <si>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</si>
  <si>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</si>
  <si>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</si>
  <si>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</si>
  <si>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</si>
  <si>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</si>
  <si>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</si>
  <si>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</si>
  <si>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</si>
  <si>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</si>
  <si>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</si>
  <si>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</si>
  <si>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</si>
  <si>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</si>
  <si>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</si>
  <si>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</si>
  <si>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</si>
  <si>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</si>
  <si>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</si>
  <si>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</si>
  <si>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</si>
  <si>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</si>
  <si>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</si>
  <si>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</si>
  <si>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</si>
  <si>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</si>
  <si>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</si>
  <si>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</si>
  <si>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</si>
  <si>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</si>
  <si>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</si>
  <si>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</si>
  <si>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</si>
  <si>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</si>
  <si>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</si>
  <si>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</si>
  <si>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</si>
  <si>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</si>
  <si>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</si>
  <si>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</si>
  <si>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</si>
  <si>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</si>
  <si>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</si>
  <si>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</si>
  <si>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</si>
  <si>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</si>
  <si>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</si>
  <si>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</si>
  <si>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</si>
  <si>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</si>
  <si>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</si>
  <si>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</si>
  <si>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</si>
  <si>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</si>
  <si>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</si>
  <si>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</si>
  <si>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</si>
  <si>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</si>
  <si>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</si>
  <si>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</si>
  <si>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</si>
  <si>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</si>
  <si>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</si>
  <si>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</si>
  <si>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</si>
  <si>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</si>
  <si>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</si>
  <si>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</si>
  <si>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</si>
  <si>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</si>
  <si>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</si>
  <si>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</si>
  <si>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</si>
  <si>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</si>
  <si>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</si>
  <si>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</si>
  <si>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</si>
  <si>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</si>
  <si>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</si>
  <si>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</si>
  <si>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</si>
  <si>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</si>
  <si>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</si>
  <si>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</si>
  <si>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</si>
  <si>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</si>
  <si>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</si>
  <si>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</si>
  <si>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</si>
  <si>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</si>
  <si>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</si>
  <si>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</si>
  <si>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</si>
  <si>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</si>
  <si>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</si>
  <si>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</si>
  <si>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</si>
  <si>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</si>
  <si>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</si>
  <si>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</si>
  <si>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</si>
  <si>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</si>
  <si>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</si>
  <si>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</si>
  <si>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</si>
  <si>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</si>
  <si>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</si>
  <si>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</si>
  <si>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</si>
  <si>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</si>
  <si>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</si>
  <si>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</si>
  <si>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</si>
  <si>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</si>
  <si>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</si>
  <si>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</si>
  <si>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</si>
  <si>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</si>
  <si>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</si>
  <si>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</si>
  <si>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</si>
  <si>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</si>
  <si>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</si>
  <si>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</si>
  <si>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</si>
  <si>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</si>
  <si>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</si>
  <si>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</si>
  <si>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</si>
  <si>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</si>
  <si>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</si>
  <si>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</si>
  <si>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</si>
  <si>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</si>
  <si>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</si>
  <si>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</si>
  <si>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</si>
  <si>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</si>
  <si>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</si>
  <si>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</si>
  <si>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</si>
  <si>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</si>
  <si>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</si>
  <si>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</si>
  <si>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</si>
  <si>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</si>
  <si>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</si>
  <si>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</si>
  <si>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</si>
  <si>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</si>
  <si>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</si>
  <si>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</si>
  <si>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</si>
  <si>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</si>
  <si>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</si>
  <si>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</si>
  <si>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</si>
  <si>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</si>
  <si>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</si>
  <si>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</si>
  <si>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</si>
  <si>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</si>
  <si>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</si>
  <si>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</si>
  <si>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</si>
  <si>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</si>
  <si>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</si>
  <si>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</si>
  <si>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</si>
  <si>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</si>
  <si>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</si>
  <si>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</si>
  <si>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</si>
  <si>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</si>
  <si>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</si>
  <si>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</si>
  <si>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</si>
  <si>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</si>
  <si>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</si>
  <si>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</si>
  <si>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</si>
  <si>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</si>
  <si>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</si>
  <si>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</si>
  <si>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</si>
  <si>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</si>
  <si>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</si>
  <si>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</si>
  <si>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</si>
  <si>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</si>
  <si>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</si>
  <si>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</si>
  <si>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</si>
  <si>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</si>
  <si>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</si>
  <si>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</si>
  <si>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</si>
  <si>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</si>
  <si>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</si>
  <si>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</si>
  <si>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</si>
  <si>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</si>
  <si>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</si>
  <si>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</si>
  <si>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</si>
  <si>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</si>
  <si>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</si>
  <si>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</si>
  <si>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</si>
  <si>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</si>
  <si>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</si>
  <si>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</si>
  <si>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</si>
  <si>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</si>
  <si>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</si>
  <si>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</si>
  <si>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</si>
  <si>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</si>
  <si>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</si>
  <si>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</si>
  <si>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</si>
  <si>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</si>
  <si>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</si>
  <si>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</si>
  <si>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</si>
  <si>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</si>
  <si>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</si>
  <si>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</si>
  <si>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</si>
  <si>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</si>
  <si>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</si>
  <si>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</si>
  <si>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</si>
  <si>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</si>
  <si>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</si>
  <si>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</si>
  <si>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</si>
  <si>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</si>
  <si>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</si>
  <si>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</si>
  <si>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</si>
  <si>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</si>
  <si>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</si>
  <si>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</si>
  <si>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</si>
  <si>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</si>
  <si>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</si>
  <si>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</si>
  <si>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</si>
  <si>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</si>
  <si>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</si>
  <si>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</si>
  <si>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</si>
  <si>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</si>
  <si>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</si>
  <si>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</si>
  <si>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</si>
  <si>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</si>
  <si>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</si>
  <si>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</si>
  <si>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</si>
  <si>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</si>
  <si>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</si>
  <si>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</si>
  <si>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</si>
  <si>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</si>
  <si>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</si>
  <si>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</si>
  <si>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</si>
  <si>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</si>
  <si>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</si>
  <si>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</si>
  <si>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</si>
  <si>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</si>
  <si>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</si>
  <si>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</si>
  <si>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</si>
  <si>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</si>
  <si>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</si>
  <si>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</si>
  <si>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</si>
  <si>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</si>
  <si>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</si>
  <si>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</si>
  <si>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</si>
  <si>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</si>
  <si>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</si>
  <si>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</si>
  <si>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</si>
  <si>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</si>
  <si>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</si>
  <si>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</si>
  <si>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</si>
  <si>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</si>
  <si>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</si>
  <si>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</si>
  <si>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</si>
  <si>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</si>
  <si>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</si>
  <si>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</si>
  <si>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</si>
  <si>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</si>
  <si>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</si>
  <si>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</si>
  <si>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</si>
  <si>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</si>
  <si>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</si>
  <si>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</si>
  <si>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</si>
  <si>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</si>
  <si>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</si>
  <si>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</si>
  <si>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</si>
  <si>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</si>
  <si>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</si>
  <si>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</si>
  <si>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</si>
  <si>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</si>
  <si>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</si>
  <si>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</si>
  <si>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</si>
  <si>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</si>
  <si>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</si>
  <si>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</si>
  <si>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</si>
  <si>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</si>
  <si>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</si>
  <si>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</si>
  <si>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</si>
  <si>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</si>
  <si>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</si>
  <si>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</si>
  <si>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</si>
  <si>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</si>
  <si>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</si>
  <si>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</si>
  <si>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</si>
  <si>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</si>
  <si>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</si>
  <si>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</si>
  <si>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</si>
  <si>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</si>
  <si>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</si>
  <si>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</si>
  <si>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</si>
  <si>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</si>
  <si>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</si>
  <si>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</si>
  <si>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</si>
  <si>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</si>
  <si>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</si>
  <si>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</si>
  <si>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</si>
  <si>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</si>
  <si>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</si>
  <si>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</si>
  <si>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</si>
  <si>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</si>
  <si>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</si>
  <si>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</si>
  <si>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</si>
  <si>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</si>
  <si>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</si>
  <si>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</si>
  <si>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</si>
  <si>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</si>
  <si>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</si>
  <si>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</si>
  <si>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</si>
  <si>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</si>
  <si>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</si>
  <si>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</si>
  <si>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</si>
  <si>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</si>
  <si>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</si>
  <si>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</si>
  <si>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</si>
  <si>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</si>
  <si>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</si>
  <si>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</si>
  <si>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</si>
  <si>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</si>
  <si>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</si>
  <si>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</si>
  <si>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</si>
  <si>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</si>
  <si>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</si>
  <si>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</si>
  <si>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</si>
  <si>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</si>
  <si>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</si>
  <si>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</si>
  <si>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</si>
  <si>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</si>
  <si>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</si>
  <si>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</si>
  <si>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</si>
  <si>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</si>
  <si>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</si>
  <si>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</si>
  <si>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</si>
  <si>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</si>
  <si>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</si>
  <si>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</si>
  <si>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</si>
  <si>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</si>
  <si>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</si>
  <si>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</si>
  <si>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</si>
  <si>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</si>
  <si>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</si>
  <si>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</si>
  <si>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</si>
  <si>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</si>
  <si>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</si>
  <si>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</si>
  <si>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</si>
  <si>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</si>
  <si>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</si>
  <si>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</si>
  <si>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</si>
  <si>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</si>
  <si>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</si>
  <si>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</si>
  <si>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</si>
  <si>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</si>
  <si>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</si>
  <si>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</si>
  <si>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</si>
  <si>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</si>
  <si>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</si>
  <si>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</si>
  <si>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</si>
  <si>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</si>
  <si>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</si>
  <si>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</si>
  <si>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</si>
  <si>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</si>
  <si>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</si>
  <si>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</si>
  <si>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</si>
  <si>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</si>
  <si>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</si>
  <si>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</si>
  <si>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</si>
  <si>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</si>
  <si>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</si>
  <si>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</si>
  <si>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</si>
  <si>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</si>
  <si>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</si>
  <si>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</si>
  <si>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</si>
  <si>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</si>
  <si>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</si>
  <si>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</si>
  <si>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</si>
  <si>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</si>
  <si>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</si>
  <si>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</si>
  <si>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</si>
  <si>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</si>
  <si>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</si>
  <si>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</si>
  <si>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</si>
  <si>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</si>
  <si>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</si>
  <si>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</si>
  <si>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</si>
  <si>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</si>
  <si>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</si>
  <si>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</si>
  <si>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</si>
  <si>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</si>
  <si>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</si>
  <si>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</si>
  <si>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</si>
  <si>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</si>
  <si>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</si>
  <si>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</si>
  <si>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</si>
  <si>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</si>
  <si>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</si>
  <si>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</si>
  <si>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</si>
  <si>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</si>
  <si>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</si>
  <si>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</si>
  <si>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</si>
  <si>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</si>
  <si>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</si>
  <si>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</si>
  <si>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</si>
  <si>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</si>
  <si>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</si>
  <si>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</si>
  <si>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</si>
  <si>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</si>
  <si>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</si>
  <si>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</si>
  <si>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</si>
  <si>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</si>
  <si>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</si>
  <si>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</si>
  <si>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</si>
  <si>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</si>
  <si>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</si>
  <si>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</si>
  <si>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</si>
  <si>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</si>
  <si>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</si>
  <si>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</si>
  <si>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</si>
  <si>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</si>
  <si>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</si>
  <si>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</si>
  <si>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</si>
  <si>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</si>
  <si>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</si>
  <si>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</si>
  <si>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</si>
  <si>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</si>
  <si>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</si>
  <si>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</si>
  <si>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</si>
  <si>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</si>
  <si>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</si>
  <si>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</si>
  <si>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</si>
  <si>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</si>
  <si>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</si>
  <si>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</si>
  <si>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</si>
  <si>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</si>
  <si>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</si>
  <si>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</si>
  <si>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</si>
  <si>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</si>
  <si>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</si>
  <si>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</si>
  <si>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</si>
  <si>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</si>
  <si>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</si>
  <si>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</si>
  <si>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</si>
  <si>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</si>
  <si>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</si>
  <si>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</si>
  <si>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</si>
  <si>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</si>
  <si>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</si>
  <si>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</si>
  <si>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</si>
  <si>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</si>
  <si>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</si>
  <si>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</si>
  <si>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</si>
  <si>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</si>
  <si>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</si>
  <si>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</si>
  <si>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</si>
  <si>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</si>
  <si>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</si>
  <si>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</si>
  <si>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</si>
  <si>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</si>
  <si>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</si>
  <si>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</si>
  <si>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</si>
  <si>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</si>
  <si>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</si>
  <si>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</si>
  <si>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</si>
  <si>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</si>
  <si>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</si>
  <si>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</si>
  <si>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</si>
  <si>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</si>
  <si>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</si>
  <si>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</si>
  <si>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</si>
  <si>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</si>
  <si>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</si>
  <si>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</si>
  <si>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</si>
  <si>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</si>
  <si>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</si>
  <si>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</si>
  <si>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</si>
  <si>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</si>
  <si>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</si>
  <si>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</si>
  <si>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</si>
  <si>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</si>
  <si>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</si>
  <si>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</si>
  <si>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</si>
  <si>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</si>
  <si>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</si>
  <si>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</si>
  <si>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</si>
  <si>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</si>
  <si>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</si>
  <si>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</si>
  <si>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</si>
  <si>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</si>
  <si>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</si>
  <si>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</si>
  <si>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</si>
  <si>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</si>
  <si>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</si>
  <si>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</si>
  <si>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</si>
  <si>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</si>
  <si>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</si>
  <si>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</si>
  <si>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</si>
  <si>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</si>
  <si>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</si>
  <si>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</si>
  <si>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</si>
  <si>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</si>
  <si>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</si>
  <si>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</si>
  <si>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</si>
  <si>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</si>
  <si>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</si>
  <si>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</si>
  <si>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</si>
  <si>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</si>
  <si>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</si>
  <si>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</si>
  <si>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</si>
  <si>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</si>
  <si>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</si>
  <si>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</si>
  <si>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</si>
  <si>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</si>
  <si>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</si>
  <si>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</si>
  <si>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</si>
  <si>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</si>
  <si>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</si>
  <si>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</si>
  <si>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</si>
  <si>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</si>
  <si>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</si>
  <si>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</si>
  <si>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</si>
  <si>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</si>
  <si>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</si>
  <si>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</si>
  <si>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</si>
  <si>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</si>
  <si>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</si>
  <si>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</si>
  <si>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</si>
  <si>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</si>
  <si>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</si>
  <si>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</si>
  <si>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</si>
  <si>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</si>
  <si>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</si>
  <si>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</si>
  <si>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</si>
  <si>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</si>
  <si>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</si>
  <si>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</si>
  <si>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</si>
  <si>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</si>
  <si>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</si>
  <si>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</si>
  <si>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</si>
  <si>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</si>
  <si>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</si>
  <si>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</si>
  <si>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</si>
  <si>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</si>
  <si>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</si>
  <si>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</si>
  <si>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</si>
  <si>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</si>
  <si>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</si>
  <si>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</si>
  <si>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</si>
  <si>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</si>
  <si>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</si>
  <si>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</si>
  <si>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</si>
  <si>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</si>
  <si>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</si>
  <si>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</si>
  <si>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</si>
  <si>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</si>
  <si>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</si>
  <si>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</si>
  <si>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</si>
  <si>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</si>
  <si>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</si>
  <si>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</si>
  <si>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</si>
  <si>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</si>
  <si>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</si>
  <si>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</si>
  <si>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</si>
  <si>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</si>
  <si>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</si>
  <si>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</si>
  <si>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</si>
  <si>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</si>
  <si>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</si>
  <si>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</si>
  <si>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</si>
  <si>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</si>
  <si>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</si>
  <si>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</si>
  <si>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</si>
  <si>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</si>
  <si>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</si>
  <si>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</si>
  <si>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</si>
  <si>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</si>
  <si>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</si>
  <si>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</si>
  <si>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</si>
  <si>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</si>
  <si>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</si>
  <si>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</si>
  <si>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</si>
  <si>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</si>
  <si>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</si>
  <si>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</si>
  <si>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</si>
  <si>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</si>
  <si>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</si>
  <si>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</si>
  <si>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</si>
  <si>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</si>
  <si>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</si>
  <si>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</si>
  <si>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</si>
  <si>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</si>
  <si>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</si>
  <si>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</si>
  <si>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</si>
  <si>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</si>
  <si>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</si>
  <si>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</si>
  <si>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</si>
  <si>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</si>
  <si>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</si>
  <si>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</si>
  <si>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</si>
  <si>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</si>
  <si>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</si>
  <si>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</si>
  <si>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</si>
  <si>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</si>
  <si>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</si>
  <si>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</si>
  <si>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</si>
  <si>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</si>
  <si>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</si>
  <si>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</si>
  <si>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</si>
  <si>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</si>
  <si>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</si>
  <si>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</si>
  <si>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</si>
  <si>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</si>
  <si>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</si>
  <si>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</si>
  <si>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</si>
  <si>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</si>
  <si>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</si>
  <si>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</si>
  <si>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</si>
  <si>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</si>
  <si>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</si>
  <si>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</si>
  <si>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</si>
  <si>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</si>
  <si>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</si>
  <si>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</si>
  <si>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</si>
  <si>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</si>
  <si>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</si>
  <si>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</si>
  <si>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</si>
  <si>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</si>
  <si>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</si>
  <si>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</si>
  <si>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</si>
  <si>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</si>
  <si>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</si>
  <si>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</si>
  <si>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</si>
  <si>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</si>
  <si>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</si>
  <si>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</si>
  <si>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</si>
  <si>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</si>
  <si>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</si>
  <si>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</si>
  <si>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</si>
  <si>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</si>
  <si>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</si>
  <si>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</si>
  <si>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</si>
  <si>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</si>
  <si>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</si>
  <si>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</si>
  <si>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</si>
  <si>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</si>
  <si>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</si>
  <si>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</si>
  <si>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</si>
  <si>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</si>
  <si>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</si>
  <si>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</si>
  <si>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</si>
  <si>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</si>
  <si>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</si>
  <si>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</si>
  <si>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</si>
  <si>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</si>
  <si>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</si>
  <si>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</si>
  <si>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</si>
  <si>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</si>
  <si>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</si>
  <si>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</si>
  <si>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</si>
  <si>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</si>
  <si>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</si>
  <si>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</si>
  <si>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</si>
  <si>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</si>
  <si>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</si>
  <si>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</si>
  <si>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</si>
  <si>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</si>
  <si>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</si>
  <si>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</si>
  <si>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</si>
  <si>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</si>
  <si>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</si>
  <si>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</si>
  <si>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</si>
  <si>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</si>
  <si>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</si>
  <si>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</si>
  <si>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</si>
  <si>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</si>
  <si>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</si>
  <si>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</si>
  <si>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</si>
  <si>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</si>
  <si>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</si>
  <si>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</si>
  <si>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</si>
  <si>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</si>
  <si>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</si>
  <si>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</si>
  <si>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</si>
  <si>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</si>
  <si>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</si>
  <si>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</si>
  <si>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</si>
  <si>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</si>
  <si>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</si>
  <si>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</si>
  <si>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</si>
  <si>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</si>
  <si>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</si>
  <si>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</si>
  <si>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</si>
  <si>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</si>
  <si>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</si>
  <si>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</si>
  <si>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</si>
  <si>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</si>
  <si>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</si>
  <si>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</si>
  <si>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</si>
  <si>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</si>
  <si>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</si>
  <si>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</si>
  <si>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</si>
  <si>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</si>
  <si>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</si>
  <si>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</si>
  <si>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</si>
  <si>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</si>
  <si>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</si>
  <si>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</si>
  <si>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</si>
  <si>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</si>
  <si>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</si>
  <si>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</si>
  <si>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</si>
  <si>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</si>
  <si>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</si>
  <si>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</si>
  <si>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</si>
  <si>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</si>
  <si>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</si>
  <si>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</si>
  <si>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</si>
  <si>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</si>
  <si>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</si>
  <si>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</si>
  <si>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</si>
  <si>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</si>
  <si>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</si>
  <si>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</si>
  <si>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</si>
  <si>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</si>
  <si>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</si>
  <si>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</si>
  <si>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</si>
  <si>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</si>
  <si>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</si>
  <si>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</si>
  <si>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</si>
  <si>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</si>
  <si>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</si>
  <si>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</si>
  <si>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</si>
  <si>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</si>
  <si>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</si>
  <si>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</si>
  <si>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</si>
  <si>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</si>
  <si>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</si>
  <si>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</si>
  <si>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</si>
  <si>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</si>
  <si>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</si>
  <si>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</si>
  <si>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</si>
  <si>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</si>
  <si>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</si>
  <si>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</si>
  <si>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</si>
  <si>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</si>
  <si>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</si>
  <si>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</si>
  <si>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</si>
  <si>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</si>
  <si>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</si>
  <si>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</si>
  <si>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</si>
  <si>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</si>
  <si>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</si>
  <si>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</si>
  <si>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</si>
  <si>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</si>
  <si>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</si>
  <si>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</si>
  <si>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</si>
  <si>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</si>
  <si>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</si>
  <si>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</si>
  <si>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</si>
  <si>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</si>
  <si>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</si>
  <si>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</si>
  <si>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</si>
  <si>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</si>
  <si>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</si>
  <si>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</si>
  <si>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</si>
  <si>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</si>
  <si>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</si>
  <si>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</si>
  <si>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</si>
  <si>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</si>
  <si>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</si>
  <si>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</si>
  <si>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</si>
  <si>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</si>
  <si>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</si>
  <si>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</si>
  <si>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</si>
  <si>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</si>
  <si>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</si>
  <si>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</si>
  <si>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</si>
  <si>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</si>
  <si>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</si>
  <si>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</si>
  <si>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</si>
  <si>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</si>
  <si>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</si>
  <si>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</si>
  <si>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</si>
  <si>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</si>
  <si>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</si>
  <si>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</si>
  <si>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</si>
  <si>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</si>
  <si>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</si>
  <si>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</si>
  <si>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</si>
  <si>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</si>
  <si>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</si>
  <si>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</si>
  <si>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</si>
  <si>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</si>
  <si>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</si>
  <si>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</si>
  <si>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</si>
  <si>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</si>
  <si>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</si>
  <si>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</si>
  <si>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</si>
  <si>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</si>
  <si>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</si>
  <si>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</si>
  <si>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</si>
  <si>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</si>
  <si>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</si>
  <si>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</si>
  <si>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</si>
  <si>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</si>
  <si>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</si>
  <si>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</si>
  <si>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</si>
  <si>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</si>
  <si>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</si>
  <si>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</si>
  <si>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</si>
  <si>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</si>
  <si>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</si>
  <si>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</si>
  <si>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</si>
  <si>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</si>
  <si>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</si>
  <si>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</si>
  <si>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</si>
  <si>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</si>
  <si>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</si>
  <si>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</si>
  <si>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</si>
  <si>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</si>
  <si>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</si>
  <si>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</si>
  <si>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</si>
  <si>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</si>
  <si>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</si>
  <si>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</si>
  <si>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</si>
  <si>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</si>
  <si>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</si>
  <si>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</si>
  <si>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</si>
  <si>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</si>
  <si>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</si>
  <si>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</si>
  <si>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</si>
  <si>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</si>
  <si>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</si>
  <si>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</si>
  <si>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</si>
  <si>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</si>
  <si>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</si>
  <si>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</si>
  <si>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</si>
  <si>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</si>
  <si>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</si>
  <si>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</si>
  <si>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</si>
  <si>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</si>
  <si>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</si>
  <si>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</si>
  <si>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</si>
  <si>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</si>
  <si>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</si>
  <si>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</si>
  <si>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</si>
  <si>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</si>
  <si>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</si>
  <si>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</si>
  <si>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</si>
  <si>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</si>
  <si>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</si>
  <si>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</si>
  <si>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</si>
  <si>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</si>
  <si>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</si>
  <si>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</si>
  <si>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</si>
  <si>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</si>
  <si>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</si>
  <si>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</si>
  <si>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</si>
  <si>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</si>
  <si>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</si>
  <si>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</si>
  <si>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</si>
  <si>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</si>
  <si>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</si>
  <si>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</si>
  <si>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</si>
  <si>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</si>
  <si>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</si>
  <si>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</si>
  <si>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</si>
  <si>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</si>
  <si>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</si>
  <si>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</si>
  <si>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</si>
  <si>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</si>
  <si>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</si>
  <si>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</si>
  <si>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</si>
  <si>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</si>
  <si>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</si>
  <si>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</si>
  <si>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</si>
  <si>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</si>
  <si>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</si>
  <si>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</si>
  <si>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</si>
  <si>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</si>
  <si>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</si>
  <si>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</si>
  <si>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</si>
  <si>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</si>
  <si>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</si>
  <si>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</si>
  <si>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</si>
  <si>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</si>
  <si>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</si>
  <si>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</si>
  <si>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</si>
  <si>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</si>
  <si>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</si>
  <si>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</si>
  <si>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</si>
  <si>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</si>
  <si>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</si>
  <si>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</si>
  <si>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</si>
  <si>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</si>
  <si>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</si>
  <si>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</si>
  <si>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</si>
  <si>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</si>
  <si>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</si>
  <si>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</si>
  <si>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</si>
  <si>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</si>
  <si>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</si>
  <si>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</si>
  <si>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</si>
  <si>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</si>
  <si>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</si>
  <si>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</si>
  <si>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</si>
  <si>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</si>
  <si>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</si>
  <si>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</si>
  <si>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</si>
  <si>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</si>
  <si>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</si>
  <si>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</si>
  <si>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</si>
  <si>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</si>
  <si>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</si>
  <si>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</si>
  <si>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</si>
  <si>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</si>
  <si>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</si>
  <si>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</si>
  <si>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</si>
  <si>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</si>
  <si>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</si>
  <si>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</si>
  <si>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</si>
  <si>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</si>
  <si>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</si>
  <si>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</si>
  <si>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</si>
  <si>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</si>
  <si>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</si>
  <si>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</si>
  <si>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</si>
  <si>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</si>
  <si>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</si>
  <si>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</si>
  <si>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</si>
  <si>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</si>
  <si>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</si>
  <si>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</si>
  <si>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</si>
  <si>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</si>
  <si>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</si>
  <si>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</si>
  <si>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</si>
  <si>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</si>
  <si>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</si>
  <si>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</si>
  <si>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</si>
  <si>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</si>
  <si>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</si>
  <si>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</si>
  <si>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</si>
  <si>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</si>
  <si>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</si>
  <si>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</si>
  <si>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</si>
  <si>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</si>
  <si>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</si>
  <si>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</si>
  <si>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</si>
  <si>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</si>
  <si>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</si>
  <si>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</si>
  <si>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</si>
  <si>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</si>
  <si>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</si>
  <si>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</si>
  <si>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</si>
  <si>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</si>
  <si>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</si>
  <si>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</si>
  <si>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</si>
  <si>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</si>
  <si>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</si>
  <si>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</si>
  <si>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</si>
  <si>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</si>
  <si>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</si>
  <si>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</si>
  <si>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</si>
  <si>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</si>
  <si>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</si>
  <si>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</si>
  <si>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</si>
  <si>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</si>
  <si>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</si>
  <si>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</si>
  <si>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</si>
  <si>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</si>
  <si>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</si>
  <si>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</si>
  <si>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</si>
  <si>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</si>
  <si>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</si>
  <si>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</si>
  <si>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</si>
  <si>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</si>
  <si>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</si>
  <si>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</si>
  <si>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</si>
  <si>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</si>
  <si>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</si>
  <si>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</si>
  <si>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</si>
  <si>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</si>
  <si>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</si>
  <si>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</si>
  <si>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</si>
  <si>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</si>
  <si>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</si>
  <si>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</si>
  <si>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</si>
  <si>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</si>
  <si>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</si>
  <si>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</si>
  <si>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</si>
  <si>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</si>
  <si>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</si>
  <si>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</si>
  <si>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</si>
  <si>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</si>
  <si>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</si>
  <si>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</si>
  <si>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</si>
  <si>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</si>
  <si>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</si>
  <si>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</si>
  <si>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</si>
  <si>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</si>
  <si>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</si>
  <si>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</si>
  <si>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</si>
  <si>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</si>
  <si>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</si>
  <si>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</si>
  <si>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</si>
  <si>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</si>
  <si>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</si>
  <si>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</si>
  <si>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</si>
  <si>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</si>
  <si>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</si>
  <si>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</si>
  <si>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</si>
  <si>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</si>
  <si>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</si>
  <si>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</si>
  <si>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</si>
  <si>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</si>
  <si>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</si>
  <si>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</si>
  <si>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</si>
  <si>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</si>
  <si>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</si>
  <si>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</si>
  <si>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</si>
  <si>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</si>
  <si>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</si>
  <si>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</si>
  <si>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</si>
  <si>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</si>
  <si>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</si>
  <si>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</si>
  <si>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</si>
  <si>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</si>
  <si>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</si>
  <si>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</si>
  <si>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</si>
  <si>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</si>
  <si>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</si>
  <si>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</si>
  <si>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</si>
  <si>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</si>
  <si>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</si>
  <si>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</si>
  <si>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</si>
  <si>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</si>
  <si>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</si>
  <si>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</si>
  <si>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</si>
  <si>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</si>
  <si>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</si>
  <si>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</si>
  <si>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</si>
  <si>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</si>
  <si>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</si>
  <si>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</si>
  <si>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</si>
  <si>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</si>
  <si>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</si>
  <si>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</si>
  <si>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</si>
  <si>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</si>
  <si>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</si>
  <si>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</si>
  <si>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</si>
  <si>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</si>
  <si>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</si>
  <si>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</si>
  <si>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</si>
  <si>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</si>
  <si>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</si>
  <si>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</si>
  <si>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</si>
  <si>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</si>
  <si>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</si>
  <si>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</si>
  <si>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</si>
  <si>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</si>
  <si>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</si>
  <si>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</si>
  <si>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</si>
  <si>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</si>
  <si>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</si>
  <si>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</si>
  <si>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</si>
  <si>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</si>
  <si>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</si>
  <si>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</si>
  <si>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</si>
  <si>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</si>
  <si>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</si>
  <si>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</si>
  <si>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</si>
  <si>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</si>
  <si>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</si>
  <si>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</si>
  <si>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</si>
  <si>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</si>
  <si>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</si>
  <si>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</si>
  <si>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</si>
  <si>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</si>
  <si>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</si>
  <si>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</si>
  <si>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</si>
  <si>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</si>
  <si>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</si>
  <si>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</si>
  <si>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</si>
  <si>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</si>
  <si>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</si>
  <si>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</si>
  <si>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</si>
  <si>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</si>
  <si>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</si>
  <si>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</si>
  <si>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</si>
  <si>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</si>
  <si>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</si>
  <si>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</si>
  <si>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</si>
  <si>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</si>
  <si>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</si>
  <si>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</si>
  <si>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</si>
  <si>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</si>
  <si>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</si>
  <si>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</si>
  <si>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</si>
  <si>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</si>
  <si>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</si>
  <si>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</si>
  <si>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</si>
  <si>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</si>
  <si>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</si>
  <si>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</si>
  <si>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</si>
  <si>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</si>
  <si>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</si>
  <si>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</si>
  <si>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</si>
  <si>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</si>
  <si>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</si>
  <si>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</si>
  <si>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</si>
  <si>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</si>
  <si>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</si>
  <si>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</si>
  <si>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</si>
  <si>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</si>
  <si>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</si>
  <si>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</si>
  <si>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</si>
  <si>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</si>
  <si>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</si>
  <si>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</si>
  <si>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</si>
  <si>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</si>
  <si>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</si>
  <si>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</si>
  <si>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</si>
  <si>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</si>
  <si>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</si>
  <si>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</si>
  <si>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</si>
  <si>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</si>
  <si>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</si>
  <si>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</si>
  <si>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</si>
  <si>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</si>
  <si>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</si>
  <si>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</si>
  <si>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</si>
  <si>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</si>
  <si>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</si>
  <si>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</si>
  <si>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</si>
  <si>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</si>
  <si>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</si>
  <si>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</si>
  <si>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</si>
  <si>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</si>
  <si>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</si>
  <si>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</si>
  <si>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</si>
  <si>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</si>
  <si>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</si>
  <si>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</si>
  <si>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</si>
  <si>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</si>
  <si>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</si>
  <si>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</si>
  <si>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</si>
  <si>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</si>
  <si>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</si>
  <si>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</si>
  <si>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</si>
  <si>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</si>
  <si>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</si>
  <si>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</si>
  <si>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</si>
  <si>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</si>
  <si>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</si>
  <si>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</si>
  <si>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</si>
  <si>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</si>
  <si>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</si>
  <si>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</si>
  <si>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</si>
  <si>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</si>
  <si>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</si>
  <si>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</si>
  <si>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</si>
  <si>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</si>
  <si>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</si>
  <si>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</si>
  <si>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</si>
  <si>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</si>
  <si>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</si>
  <si>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</si>
  <si>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</si>
  <si>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</si>
  <si>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</si>
  <si>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</si>
  <si>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</si>
  <si>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</si>
  <si>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</si>
  <si>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</si>
  <si>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</si>
  <si>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</si>
  <si>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</si>
  <si>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</si>
  <si>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</si>
  <si>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</si>
  <si>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</si>
  <si>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</si>
  <si>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</si>
  <si>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</si>
  <si>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</si>
  <si>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</si>
  <si>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</si>
  <si>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</si>
  <si>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</si>
  <si>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</si>
  <si>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</si>
  <si>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</si>
  <si>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</si>
  <si>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</si>
  <si>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</si>
  <si>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</si>
  <si>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</si>
  <si>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</si>
  <si>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</si>
  <si>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</si>
  <si>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</si>
  <si>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</si>
  <si>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</si>
  <si>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</si>
  <si>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</si>
  <si>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</si>
  <si>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</si>
  <si>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</si>
  <si>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</si>
  <si>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</si>
  <si>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</si>
  <si>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</si>
  <si>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</si>
  <si>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</si>
  <si>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</si>
  <si>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</si>
  <si>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</si>
  <si>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</si>
  <si>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</si>
  <si>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</si>
  <si>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</si>
  <si>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</si>
  <si>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</si>
  <si>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</si>
  <si>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</si>
  <si>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</si>
  <si>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</si>
  <si>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</si>
  <si>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</si>
  <si>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</si>
  <si>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</si>
  <si>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</si>
  <si>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</si>
  <si>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</si>
  <si>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</si>
  <si>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</si>
  <si>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</si>
  <si>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</si>
  <si>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</si>
  <si>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</si>
  <si>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</si>
  <si>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</si>
  <si>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</si>
  <si>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</si>
  <si>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</si>
  <si>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</si>
  <si>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</si>
  <si>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</si>
  <si>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</si>
  <si>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</si>
  <si>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</si>
  <si>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</si>
  <si>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</si>
  <si>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</si>
  <si>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</si>
  <si>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</si>
  <si>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</si>
  <si>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</si>
  <si>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</si>
  <si>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</si>
  <si>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</si>
  <si>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</si>
  <si>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</si>
  <si>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</si>
  <si>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</si>
  <si>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</si>
  <si>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</si>
  <si>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</si>
  <si>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</si>
  <si>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</si>
  <si>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</si>
  <si>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</si>
  <si>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</si>
  <si>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</si>
  <si>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</si>
  <si>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</si>
  <si>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</si>
  <si>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</si>
  <si>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</si>
  <si>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</si>
  <si>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</si>
  <si>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</si>
  <si>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</si>
  <si>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</si>
  <si>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</si>
  <si>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</si>
  <si>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</si>
  <si>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</si>
  <si>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</si>
  <si>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</si>
  <si>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</si>
  <si>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</si>
  <si>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</si>
  <si>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</si>
  <si>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</si>
  <si>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</si>
  <si>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</si>
  <si>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</si>
  <si>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</si>
  <si>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</si>
  <si>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</si>
  <si>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</si>
  <si>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</si>
  <si>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</si>
  <si>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</si>
  <si>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</si>
  <si>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</si>
  <si>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</si>
  <si>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</si>
  <si>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</si>
  <si>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</si>
  <si>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</si>
  <si>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</si>
  <si>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</si>
  <si>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</si>
  <si>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</si>
  <si>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</si>
  <si>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</si>
  <si>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</si>
  <si>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</si>
  <si>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</si>
  <si>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</si>
  <si>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</si>
  <si>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</si>
  <si>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</si>
  <si>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</si>
  <si>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</si>
  <si>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</si>
  <si>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</si>
  <si>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</si>
  <si>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</si>
  <si>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</si>
  <si>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</si>
  <si>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</si>
  <si>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</si>
  <si>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</si>
  <si>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</si>
  <si>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</si>
  <si>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</si>
  <si>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</si>
  <si>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</si>
  <si>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</si>
  <si>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</si>
  <si>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</si>
  <si>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</si>
  <si>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</si>
  <si>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</si>
  <si>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</si>
  <si>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</si>
  <si>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</si>
  <si>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</si>
  <si>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</si>
  <si>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</si>
  <si>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</si>
  <si>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</si>
  <si>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</si>
  <si>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</si>
  <si>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</si>
  <si>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</si>
  <si>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</si>
  <si>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</si>
  <si>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</si>
  <si>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</si>
  <si>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</si>
  <si>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</si>
  <si>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</si>
  <si>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</si>
  <si>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</si>
  <si>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</si>
  <si>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</si>
  <si>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</si>
  <si>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</si>
  <si>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</si>
  <si>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</si>
  <si>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</si>
  <si>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</si>
  <si>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</si>
  <si>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</si>
  <si>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</si>
  <si>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</si>
  <si>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</si>
  <si>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</si>
  <si>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</si>
  <si>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</si>
  <si>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</si>
  <si>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</si>
  <si>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</si>
  <si>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</si>
  <si>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</si>
  <si>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</si>
  <si>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</si>
  <si>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</si>
  <si>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</si>
  <si>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</si>
  <si>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</si>
  <si>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</si>
  <si>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</si>
  <si>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</si>
  <si>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</si>
  <si>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</si>
  <si>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</si>
  <si>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</si>
  <si>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</si>
  <si>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</si>
  <si>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</si>
  <si>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</si>
  <si>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</si>
  <si>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</si>
  <si>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</si>
  <si>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</si>
  <si>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</si>
  <si>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</si>
  <si>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</si>
  <si>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</si>
  <si>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</si>
  <si>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</si>
  <si>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</si>
  <si>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</si>
  <si>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</si>
  <si>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</si>
  <si>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</si>
  <si>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</si>
  <si>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</si>
  <si>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</si>
  <si>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</si>
  <si>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</si>
  <si>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</si>
  <si>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</si>
  <si>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</si>
  <si>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</si>
  <si>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</si>
  <si>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</si>
  <si>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</si>
  <si>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</si>
  <si>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</si>
  <si>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</si>
  <si>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</si>
  <si>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</si>
  <si>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</si>
  <si>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</si>
  <si>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</si>
  <si>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</si>
  <si>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</si>
  <si>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</si>
  <si>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</si>
  <si>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</si>
  <si>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</si>
  <si>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</si>
  <si>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</si>
  <si>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</si>
  <si>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</si>
  <si>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</si>
  <si>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</si>
  <si>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</si>
  <si>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</si>
  <si>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</si>
  <si>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</si>
  <si>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</si>
  <si>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</si>
  <si>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</si>
  <si>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</si>
  <si>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</si>
  <si>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</si>
  <si>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</si>
  <si>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</si>
  <si>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</si>
  <si>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</si>
  <si>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</si>
  <si>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</si>
  <si>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</si>
  <si>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</si>
  <si>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</si>
  <si>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</si>
  <si>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</si>
  <si>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</si>
  <si>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</si>
  <si>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</si>
  <si>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</si>
  <si>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</si>
  <si>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</si>
  <si>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</si>
  <si>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</si>
  <si>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</si>
  <si>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</si>
  <si>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</si>
  <si>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</si>
  <si>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</si>
  <si>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</si>
  <si>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</si>
  <si>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</si>
  <si>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</si>
  <si>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</si>
  <si>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</si>
  <si>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</si>
  <si>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</si>
  <si>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</si>
  <si>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</si>
  <si>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</si>
  <si>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</si>
  <si>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</si>
  <si>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</si>
  <si>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</si>
  <si>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</si>
  <si>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</si>
  <si>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</si>
  <si>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</si>
  <si>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</si>
  <si>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</si>
  <si>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</si>
  <si>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</si>
  <si>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</si>
  <si>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</si>
  <si>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</si>
  <si>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</si>
  <si>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</si>
  <si>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</si>
  <si>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</si>
  <si>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</si>
  <si>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</si>
  <si>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</si>
  <si>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</si>
  <si>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</si>
  <si>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</si>
  <si>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</si>
  <si>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</si>
  <si>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</si>
  <si>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</si>
  <si>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</si>
  <si>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</si>
  <si>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</si>
  <si>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</si>
  <si>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</si>
  <si>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</si>
  <si>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</si>
  <si>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</si>
  <si>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</si>
  <si>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</si>
  <si>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</si>
  <si>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</si>
  <si>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</si>
  <si>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</si>
  <si>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</si>
  <si>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</si>
  <si>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</si>
  <si>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</si>
  <si>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</si>
  <si>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</si>
  <si>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</si>
  <si>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</si>
  <si>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</si>
  <si>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</si>
  <si>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</si>
  <si>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</si>
  <si>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</si>
  <si>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</si>
  <si>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</si>
  <si>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</si>
  <si>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</si>
  <si>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</si>
  <si>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</si>
  <si>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</si>
  <si>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</si>
  <si>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</si>
  <si>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</si>
  <si>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</si>
  <si>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</si>
  <si>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</si>
  <si>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</si>
  <si>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</si>
  <si>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</si>
  <si>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</si>
  <si>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</si>
  <si>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</si>
  <si>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</si>
  <si>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</si>
  <si>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</si>
  <si>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</si>
  <si>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</si>
  <si>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</si>
  <si>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</si>
  <si>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</si>
  <si>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</si>
  <si>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</si>
  <si>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</si>
  <si>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</si>
  <si>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</si>
  <si>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</si>
  <si>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</si>
  <si>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</si>
  <si>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</si>
  <si>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</si>
  <si>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</si>
  <si>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</si>
  <si>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</si>
  <si>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</si>
  <si>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</si>
  <si>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</si>
  <si>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</si>
  <si>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</si>
  <si>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</si>
  <si>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</si>
  <si>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</si>
  <si>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</si>
  <si>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</si>
  <si>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</si>
  <si>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</si>
  <si>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</si>
  <si>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</si>
  <si>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</si>
  <si>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</si>
  <si>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</si>
  <si>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</si>
  <si>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</si>
  <si>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</si>
  <si>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</si>
  <si>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</si>
  <si>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</si>
  <si>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</si>
  <si>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</si>
  <si>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</si>
  <si>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</si>
  <si>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</si>
  <si>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</si>
  <si>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</si>
  <si>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</si>
  <si>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</si>
  <si>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</si>
  <si>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</si>
  <si>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</si>
  <si>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</si>
  <si>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</si>
  <si>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</si>
  <si>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</si>
  <si>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</si>
  <si>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</si>
  <si>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</si>
  <si>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</si>
  <si>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</si>
  <si>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</si>
  <si>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</si>
  <si>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</si>
  <si>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</si>
  <si>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</si>
  <si>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</si>
  <si>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</si>
  <si>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</si>
  <si>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</si>
  <si>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</si>
  <si>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</si>
  <si>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</si>
  <si>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</si>
  <si>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</si>
  <si>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</si>
  <si>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</si>
  <si>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</si>
  <si>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</si>
  <si>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</si>
  <si>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</si>
  <si>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</si>
  <si>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</si>
  <si>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</si>
  <si>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</si>
  <si>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</si>
  <si>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</si>
  <si>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</si>
  <si>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</si>
  <si>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</si>
  <si>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</si>
  <si>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</si>
  <si>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</si>
  <si>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</si>
  <si>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</si>
  <si>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</si>
  <si>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</si>
  <si>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</si>
  <si>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</si>
  <si>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</si>
  <si>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</si>
  <si>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</si>
  <si>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</si>
  <si>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</si>
  <si>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</si>
  <si>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</si>
  <si>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</si>
  <si>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</si>
  <si>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</si>
  <si>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</si>
  <si>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</si>
  <si>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</si>
  <si>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</si>
  <si>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</si>
  <si>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</si>
  <si>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</si>
  <si>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</si>
  <si>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</si>
  <si>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</si>
  <si>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</si>
  <si>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</si>
  <si>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</si>
  <si>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</si>
  <si>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</si>
  <si>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</si>
  <si>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</si>
  <si>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</si>
  <si>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</si>
  <si>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</si>
  <si>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</si>
  <si>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</si>
  <si>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</si>
  <si>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</si>
  <si>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</si>
  <si>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</si>
  <si>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</si>
  <si>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</si>
  <si>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</si>
  <si>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</si>
  <si>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</si>
  <si>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</si>
  <si>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</si>
  <si>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</si>
  <si>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</si>
  <si>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</si>
  <si>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</si>
  <si>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</si>
  <si>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</si>
  <si>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</si>
  <si>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</si>
  <si>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</si>
  <si>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</si>
  <si>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</si>
  <si>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</si>
  <si>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</si>
  <si>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</si>
  <si>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</si>
  <si>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</si>
  <si>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</si>
  <si>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</si>
  <si>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</si>
  <si>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</si>
  <si>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</si>
  <si>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</si>
  <si>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</si>
  <si>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</si>
  <si>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</si>
  <si>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</si>
  <si>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</si>
  <si>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</si>
  <si>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</si>
  <si>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</si>
  <si>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</si>
  <si>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</si>
  <si>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</si>
  <si>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</si>
  <si>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</si>
  <si>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</si>
  <si>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</si>
  <si>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</si>
  <si>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</si>
  <si>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</si>
  <si>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</si>
  <si>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</si>
  <si>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</si>
  <si>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</si>
  <si>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</si>
  <si>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</si>
  <si>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</si>
  <si>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</si>
  <si>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</si>
  <si>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</si>
  <si>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</si>
  <si>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</si>
  <si>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</si>
  <si>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</si>
  <si>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</si>
  <si>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</si>
  <si>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</si>
  <si>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</si>
  <si>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</si>
  <si>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</si>
  <si>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</si>
  <si>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</si>
  <si>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</si>
  <si>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</si>
  <si>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</si>
  <si>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</si>
  <si>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</si>
  <si>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</si>
  <si>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</si>
  <si>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</si>
  <si>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</si>
  <si>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</si>
  <si>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</si>
  <si>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</si>
  <si>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</si>
  <si>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</si>
  <si>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</si>
  <si>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</si>
  <si>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</si>
  <si>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</si>
  <si>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</si>
  <si>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</si>
  <si>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</si>
  <si>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</si>
  <si>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</si>
  <si>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</si>
  <si>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</si>
  <si>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</si>
  <si>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</si>
  <si>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</si>
  <si>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</si>
  <si>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</si>
  <si>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</si>
  <si>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</si>
  <si>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</si>
  <si>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</si>
  <si>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</si>
  <si>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</si>
  <si>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</si>
  <si>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</si>
  <si>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</si>
  <si>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</si>
  <si>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</si>
  <si>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</si>
  <si>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</si>
  <si>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</si>
  <si>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</si>
  <si>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</si>
  <si>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</si>
  <si>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</si>
  <si>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</si>
  <si>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</si>
  <si>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</si>
  <si>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</si>
  <si>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</si>
  <si>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</si>
  <si>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</si>
  <si>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</si>
  <si>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</si>
  <si>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</si>
  <si>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</si>
  <si>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</si>
  <si>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</si>
  <si>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</si>
  <si>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</si>
  <si>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</si>
  <si>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</si>
  <si>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</si>
  <si>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</si>
  <si>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</si>
  <si>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</si>
  <si>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</si>
  <si>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</si>
  <si>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</si>
  <si>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</si>
  <si>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</si>
  <si>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</si>
  <si>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</si>
  <si>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</si>
  <si>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</si>
  <si>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</si>
  <si>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</si>
  <si>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</si>
  <si>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</si>
  <si>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</si>
  <si>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</si>
  <si>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</si>
  <si>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</si>
  <si>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</si>
  <si>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</si>
  <si>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</si>
  <si>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</si>
  <si>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</si>
  <si>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</si>
  <si>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</si>
  <si>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</si>
  <si>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</si>
  <si>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</si>
  <si>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</si>
  <si>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</si>
  <si>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</si>
  <si>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</si>
  <si>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</si>
  <si>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</si>
  <si>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</si>
  <si>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</si>
  <si>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</si>
  <si>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</si>
  <si>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</si>
  <si>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</si>
  <si>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</si>
  <si>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</si>
  <si>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</si>
  <si>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</si>
  <si>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</si>
  <si>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</si>
  <si>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</si>
  <si>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</si>
  <si>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</si>
  <si>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</si>
  <si>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</si>
  <si>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</si>
  <si>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</si>
  <si>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</si>
  <si>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</si>
  <si>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</si>
  <si>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</si>
  <si>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</si>
  <si>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</si>
  <si>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</si>
  <si>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</si>
  <si>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</si>
  <si>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</si>
  <si>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</si>
  <si>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</si>
  <si>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</si>
  <si>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</si>
  <si>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</si>
  <si>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</si>
  <si>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</si>
  <si>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</si>
  <si>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</si>
  <si>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</si>
  <si>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</si>
  <si>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</si>
  <si>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</si>
  <si>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</si>
  <si>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</si>
  <si>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</si>
  <si>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</si>
  <si>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</si>
  <si>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</si>
  <si>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</si>
  <si>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</si>
  <si>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</si>
  <si>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</si>
  <si>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</si>
  <si>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</si>
  <si>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</si>
  <si>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</si>
  <si>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</si>
  <si>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</si>
  <si>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</si>
  <si>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</si>
  <si>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</si>
  <si>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</si>
  <si>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</si>
  <si>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</si>
  <si>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</si>
  <si>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</si>
  <si>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</si>
  <si>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</si>
  <si>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</si>
  <si>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</si>
  <si>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</si>
  <si>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</si>
  <si>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</si>
  <si>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</si>
  <si>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</si>
  <si>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</si>
  <si>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</si>
  <si>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</si>
  <si>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</si>
  <si>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</si>
  <si>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</si>
  <si>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</si>
  <si>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</si>
  <si>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</si>
  <si>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</si>
  <si>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</si>
  <si>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</si>
  <si>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</si>
  <si>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</si>
  <si>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</si>
  <si>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</si>
  <si>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</si>
  <si>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</si>
  <si>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</si>
  <si>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</si>
  <si>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</si>
  <si>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</si>
  <si>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</si>
  <si>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</si>
  <si>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</si>
  <si>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</si>
  <si>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</si>
  <si>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</si>
  <si>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</si>
  <si>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</si>
  <si>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</si>
  <si>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</si>
  <si>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</si>
  <si>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</si>
  <si>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</si>
  <si>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</si>
  <si>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</si>
  <si>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</si>
  <si>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</si>
  <si>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</si>
  <si>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</si>
  <si>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</si>
  <si>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</si>
  <si>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</si>
  <si>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</si>
  <si>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</si>
  <si>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</si>
  <si>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</si>
  <si>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</si>
  <si>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</si>
  <si>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</si>
  <si>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</si>
  <si>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</si>
  <si>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</si>
  <si>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</si>
  <si>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</si>
  <si>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</si>
  <si>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</si>
  <si>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</si>
  <si>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</si>
  <si>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</si>
  <si>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</si>
  <si>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</si>
  <si>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</si>
  <si>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</si>
  <si>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</si>
  <si>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</si>
  <si>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</si>
  <si>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</si>
  <si>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</si>
  <si>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</si>
  <si>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</si>
  <si>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</si>
  <si>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</si>
  <si>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</si>
  <si>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</si>
  <si>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</si>
  <si>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</si>
  <si>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</si>
  <si>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</si>
  <si>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</si>
  <si>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</si>
  <si>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</si>
  <si>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</si>
  <si>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</si>
  <si>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</si>
  <si>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</si>
  <si>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</si>
  <si>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</si>
  <si>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</si>
  <si>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</si>
  <si>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</si>
  <si>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</si>
  <si>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</si>
  <si>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</si>
  <si>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</si>
  <si>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</si>
  <si>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</si>
  <si>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</si>
  <si>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</si>
  <si>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</si>
  <si>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</si>
  <si>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</si>
  <si>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</si>
  <si>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</si>
  <si>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</si>
  <si>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</si>
  <si>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</si>
  <si>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</si>
  <si>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</si>
  <si>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</si>
  <si>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</si>
  <si>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</si>
  <si>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</si>
  <si>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</si>
  <si>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</si>
  <si>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</si>
  <si>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</si>
  <si>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</si>
  <si>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</si>
  <si>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</si>
  <si>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</si>
  <si>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</si>
  <si>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</si>
  <si>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</si>
  <si>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</si>
  <si>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</si>
  <si>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</si>
  <si>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</si>
  <si>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</si>
  <si>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</si>
  <si>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</si>
  <si>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</si>
  <si>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</si>
  <si>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</si>
  <si>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</si>
  <si>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</si>
  <si>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</si>
  <si>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</si>
  <si>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</si>
  <si>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</si>
  <si>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</si>
  <si>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</si>
  <si>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</si>
  <si>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</si>
  <si>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</si>
  <si>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</si>
  <si>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</si>
  <si>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</si>
  <si>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</si>
  <si>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</si>
  <si>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</si>
  <si>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</si>
  <si>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</si>
  <si>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</si>
  <si>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</si>
  <si>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</si>
  <si>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</si>
  <si>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</si>
  <si>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</si>
  <si>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</si>
  <si>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</si>
  <si>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</si>
  <si>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</si>
  <si>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</si>
  <si>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</si>
  <si>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</si>
  <si>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</si>
  <si>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</si>
  <si>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</si>
  <si>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</si>
  <si>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</si>
  <si>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</si>
  <si>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</si>
  <si>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</si>
  <si>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</si>
  <si>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</si>
  <si>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</si>
  <si>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</si>
  <si>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</si>
  <si>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</si>
  <si>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</si>
  <si>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</si>
  <si>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</si>
  <si>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</si>
  <si>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</si>
  <si>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</si>
  <si>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</si>
  <si>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</si>
  <si>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</si>
  <si>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</si>
  <si>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</si>
  <si>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</si>
  <si>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</si>
  <si>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</si>
  <si>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</si>
  <si>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</si>
  <si>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</si>
  <si>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</si>
  <si>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</si>
  <si>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</si>
  <si>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</si>
  <si>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</si>
  <si>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</si>
  <si>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</si>
  <si>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</si>
  <si>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</si>
  <si>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</si>
  <si>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</si>
  <si>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</si>
  <si>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</si>
  <si>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</si>
  <si>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</si>
  <si>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</si>
  <si>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</si>
  <si>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</si>
  <si>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</si>
  <si>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</si>
  <si>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</si>
  <si>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</si>
  <si>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</si>
  <si>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</si>
  <si>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</si>
  <si>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</si>
  <si>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</si>
  <si>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</si>
  <si>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</si>
  <si>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</si>
  <si>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</si>
  <si>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</si>
  <si>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</si>
  <si>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</si>
  <si>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</si>
  <si>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</si>
  <si>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</si>
  <si>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</si>
  <si>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</si>
  <si>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</si>
  <si>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</si>
  <si>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</si>
  <si>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</si>
  <si>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</si>
  <si>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</si>
  <si>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</si>
  <si>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</si>
  <si>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</si>
  <si>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</si>
  <si>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</si>
  <si>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</si>
  <si>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</si>
  <si>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</si>
  <si>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</si>
  <si>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</si>
  <si>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</si>
  <si>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</si>
  <si>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</si>
  <si>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</si>
  <si>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</si>
  <si>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</si>
  <si>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</si>
  <si>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</si>
  <si>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</si>
  <si>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</si>
  <si>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</si>
  <si>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</si>
  <si>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</si>
  <si>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</si>
  <si>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</si>
  <si>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</si>
  <si>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</si>
  <si>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</si>
  <si>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</si>
  <si>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</si>
  <si>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</si>
  <si>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</si>
  <si>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</si>
  <si>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</si>
  <si>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</si>
  <si>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</si>
  <si>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</si>
  <si>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</si>
  <si>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</si>
  <si>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</si>
  <si>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</si>
  <si>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</si>
  <si>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</si>
  <si>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</si>
  <si>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</si>
  <si>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</si>
  <si>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</si>
  <si>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</si>
  <si>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</si>
  <si>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</si>
  <si>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</si>
  <si>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</si>
  <si>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</si>
  <si>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</si>
  <si>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</si>
  <si>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</si>
  <si>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</si>
  <si>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</si>
  <si>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</si>
  <si>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</si>
  <si>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</si>
  <si>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</si>
  <si>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</si>
  <si>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</si>
  <si>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</si>
  <si>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</si>
  <si>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</si>
  <si>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</si>
  <si>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</si>
  <si>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</si>
  <si>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</si>
  <si>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</si>
  <si>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</si>
  <si>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</si>
  <si>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</si>
  <si>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</si>
  <si>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</si>
  <si>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</si>
  <si>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</si>
  <si>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</si>
  <si>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</si>
  <si>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</si>
  <si>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</si>
  <si>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</si>
  <si>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</si>
  <si>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</si>
  <si>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</si>
  <si>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</si>
  <si>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</si>
  <si>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</si>
  <si>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</si>
  <si>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</si>
  <si>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</si>
  <si>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</si>
  <si>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</si>
  <si>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</si>
  <si>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</si>
  <si>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</si>
  <si>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</si>
  <si>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</si>
  <si>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</si>
  <si>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</si>
  <si>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</si>
  <si>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</si>
  <si>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</si>
  <si>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</si>
  <si>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</si>
  <si>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</si>
  <si>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</si>
  <si>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</si>
  <si>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</si>
  <si>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</si>
  <si>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</si>
  <si>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</si>
  <si>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</si>
  <si>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</si>
  <si>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</si>
  <si>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</si>
  <si>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</si>
  <si>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</si>
  <si>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</si>
  <si>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</si>
  <si>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</si>
  <si>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</si>
  <si>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</si>
  <si>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</si>
  <si>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</si>
  <si>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</si>
  <si>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</si>
  <si>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</si>
  <si>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</si>
  <si>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</si>
  <si>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</si>
  <si>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</si>
  <si>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</si>
  <si>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</si>
  <si>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</si>
  <si>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</si>
  <si>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</si>
  <si>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</si>
  <si>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</si>
  <si>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</si>
  <si>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</si>
  <si>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</si>
  <si>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</si>
  <si>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</si>
  <si>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</si>
  <si>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</si>
  <si>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</si>
  <si>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</si>
  <si>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</si>
  <si>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</si>
  <si>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</si>
  <si>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</si>
  <si>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</si>
  <si>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</si>
  <si>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</si>
  <si>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</si>
  <si>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</si>
  <si>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</si>
  <si>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</si>
  <si>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</si>
  <si>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</si>
  <si>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</si>
  <si>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</si>
  <si>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</si>
  <si>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</si>
  <si>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</si>
  <si>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</si>
  <si>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</si>
  <si>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</si>
  <si>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</si>
  <si>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</si>
  <si>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</si>
  <si>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</si>
  <si>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</si>
  <si>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</si>
  <si>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</si>
  <si>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</si>
  <si>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</si>
  <si>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</si>
  <si>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</si>
  <si>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</si>
  <si>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</si>
  <si>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</si>
  <si>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</si>
  <si>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</si>
  <si>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</si>
  <si>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</si>
  <si>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</si>
  <si>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</si>
  <si>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</si>
  <si>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</si>
  <si>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</si>
  <si>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</si>
  <si>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</si>
  <si>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</si>
  <si>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</si>
  <si>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</si>
  <si>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</si>
  <si>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</si>
  <si>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</si>
  <si>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</si>
  <si>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</si>
  <si>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</si>
  <si>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</si>
  <si>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</si>
  <si>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</si>
  <si>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</si>
  <si>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</si>
  <si>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</si>
  <si>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</si>
  <si>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</si>
  <si>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</si>
  <si>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</si>
  <si>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</si>
  <si>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</si>
  <si>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</si>
  <si>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</si>
  <si>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</si>
  <si>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</si>
  <si>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</si>
  <si>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</si>
  <si>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</si>
  <si>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</si>
  <si>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</si>
  <si>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</si>
  <si>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</si>
  <si>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</si>
  <si>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</si>
  <si>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</si>
  <si>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</si>
  <si>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</si>
  <si>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</si>
  <si>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</si>
  <si>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</si>
  <si>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</si>
  <si>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</si>
  <si>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</si>
  <si>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</si>
  <si>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</si>
  <si>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</si>
  <si>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</si>
  <si>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</si>
  <si>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</si>
  <si>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</si>
  <si>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</si>
  <si>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</si>
  <si>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</si>
  <si>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</si>
  <si>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</si>
  <si>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</si>
  <si>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</si>
  <si>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</si>
  <si>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</si>
  <si>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</si>
  <si>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</si>
  <si>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</si>
  <si>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</si>
  <si>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</si>
  <si>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</si>
  <si>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</si>
  <si>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</si>
  <si>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</si>
  <si>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</si>
  <si>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</si>
  <si>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</si>
  <si>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</si>
  <si>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</si>
  <si>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</si>
  <si>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</si>
  <si>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</si>
  <si>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</si>
  <si>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</si>
  <si>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</si>
  <si>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</si>
  <si>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</si>
  <si>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</si>
  <si>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</si>
  <si>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</si>
  <si>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</si>
  <si>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</si>
  <si>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</si>
  <si>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</si>
  <si>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</si>
  <si>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</si>
  <si>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</si>
  <si>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</si>
  <si>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</si>
  <si>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</si>
  <si>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</si>
  <si>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</si>
  <si>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</si>
  <si>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</si>
  <si>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</si>
  <si>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</si>
  <si>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</si>
  <si>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</si>
  <si>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</si>
  <si>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</si>
  <si>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</si>
  <si>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</si>
  <si>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</si>
  <si>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</si>
  <si>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</si>
  <si>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</si>
  <si>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</si>
  <si>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</si>
  <si>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</si>
  <si>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</si>
  <si>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</si>
  <si>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</si>
  <si>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</si>
  <si>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</si>
  <si>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</si>
  <si>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</si>
  <si>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</si>
  <si>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</si>
  <si>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</si>
  <si>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</si>
  <si>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</si>
  <si>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</si>
  <si>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</si>
  <si>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</si>
  <si>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</si>
  <si>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</si>
  <si>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</si>
  <si>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</si>
  <si>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</si>
  <si>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</si>
  <si>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</si>
  <si>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</si>
  <si>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</si>
  <si>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</si>
  <si>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</si>
  <si>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</si>
  <si>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</si>
  <si>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</si>
  <si>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</si>
  <si>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</si>
  <si>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</si>
  <si>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</si>
  <si>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</si>
  <si>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</si>
  <si>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</si>
  <si>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</si>
  <si>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</si>
  <si>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</si>
  <si>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</si>
  <si>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</si>
  <si>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</si>
  <si>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</si>
  <si>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</si>
  <si>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</si>
  <si>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</si>
  <si>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</si>
  <si>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</si>
  <si>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</si>
  <si>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</si>
  <si>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</si>
  <si>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</si>
  <si>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</si>
  <si>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</si>
  <si>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</si>
  <si>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</si>
  <si>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</si>
  <si>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</si>
  <si>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</si>
  <si>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</si>
  <si>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</si>
  <si>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</si>
  <si>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</si>
  <si>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</si>
  <si>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</si>
  <si>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</si>
  <si>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</si>
  <si>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</si>
  <si>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</si>
  <si>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</si>
  <si>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</si>
  <si>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</si>
  <si>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</si>
  <si>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</si>
  <si>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</si>
  <si>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</si>
  <si>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</si>
  <si>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</si>
  <si>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</si>
  <si>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</si>
  <si>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</si>
  <si>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</si>
  <si>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</si>
  <si>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</si>
  <si>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</si>
  <si>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</si>
  <si>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</si>
  <si>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</si>
  <si>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</si>
  <si>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</si>
  <si>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</si>
  <si>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</si>
  <si>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</si>
  <si>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</si>
  <si>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</si>
  <si>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</si>
  <si>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</si>
  <si>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</si>
  <si>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</si>
  <si>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</si>
  <si>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</si>
  <si>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</si>
  <si>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</si>
  <si>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</si>
  <si>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</si>
  <si>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</si>
  <si>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</si>
  <si>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</si>
  <si>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</si>
  <si>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</si>
  <si>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</si>
  <si>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</si>
  <si>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</si>
  <si>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</si>
  <si>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</si>
  <si>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</si>
  <si>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</si>
  <si>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</si>
  <si>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</si>
  <si>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</si>
  <si>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</si>
  <si>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</si>
  <si>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</si>
  <si>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</si>
  <si>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</si>
  <si>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</si>
  <si>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</si>
  <si>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</si>
  <si>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</si>
  <si>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</si>
  <si>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</si>
  <si>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</si>
  <si>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</si>
  <si>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</si>
  <si>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</si>
  <si>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</si>
  <si>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</si>
  <si>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</si>
  <si>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</si>
  <si>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</si>
  <si>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</si>
  <si>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</si>
  <si>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</si>
  <si>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</si>
  <si>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</si>
  <si>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</si>
  <si>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</si>
  <si>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</si>
  <si>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</si>
  <si>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</si>
  <si>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</si>
  <si>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</si>
  <si>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</si>
  <si>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</si>
  <si>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</si>
  <si>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</si>
  <si>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</si>
  <si>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</si>
  <si>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</si>
  <si>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</si>
  <si>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</si>
  <si>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</si>
  <si>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</si>
  <si>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</si>
  <si>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</si>
  <si>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</si>
  <si>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</si>
  <si>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</si>
  <si>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</si>
  <si>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</si>
  <si>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</si>
  <si>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</si>
  <si>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</si>
  <si>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</si>
  <si>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</si>
  <si>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</si>
  <si>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</si>
  <si>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</si>
  <si>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</si>
  <si>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</si>
  <si>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</si>
  <si>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</si>
  <si>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</si>
  <si>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</si>
  <si>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</si>
  <si>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</si>
  <si>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</si>
  <si>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</si>
  <si>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</si>
  <si>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</si>
  <si>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</si>
  <si>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</si>
  <si>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</si>
  <si>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</si>
  <si>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</si>
  <si>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</si>
  <si>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</si>
  <si>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</si>
  <si>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</si>
  <si>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</si>
  <si>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</si>
  <si>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</si>
  <si>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</si>
  <si>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</si>
  <si>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</si>
  <si>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</si>
  <si>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</si>
  <si>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</si>
  <si>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</si>
  <si>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</si>
  <si>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</si>
  <si>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</si>
  <si>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</si>
  <si>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</si>
  <si>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</si>
  <si>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</si>
  <si>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</si>
  <si>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</si>
  <si>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</si>
  <si>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</si>
  <si>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</si>
  <si>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</si>
  <si>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</si>
  <si>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</si>
  <si>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</si>
  <si>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</si>
  <si>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</si>
  <si>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</si>
  <si>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</si>
  <si>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</si>
  <si>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</si>
  <si>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</si>
  <si>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</si>
  <si>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</si>
  <si>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</si>
  <si>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</si>
  <si>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</si>
  <si>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</si>
  <si>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</si>
  <si>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</si>
  <si>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</si>
  <si>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</si>
  <si>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</si>
  <si>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</si>
  <si>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</si>
  <si>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</si>
  <si>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</si>
  <si>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</si>
  <si>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</si>
  <si>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</si>
  <si>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</si>
  <si>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</si>
  <si>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</si>
  <si>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</si>
  <si>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</si>
  <si>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</si>
  <si>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</si>
  <si>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</si>
  <si>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</si>
  <si>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</si>
  <si>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</si>
  <si>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</si>
  <si>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</si>
  <si>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</si>
  <si>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</si>
  <si>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</si>
  <si>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</si>
  <si>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</si>
  <si>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</si>
  <si>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</si>
  <si>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</si>
  <si>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</si>
  <si>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</si>
  <si>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</si>
  <si>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</si>
  <si>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</si>
  <si>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</si>
  <si>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</si>
  <si>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</si>
  <si>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</si>
  <si>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</si>
  <si>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</si>
  <si>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</si>
  <si>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</si>
  <si>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</si>
  <si>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</si>
  <si>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</si>
  <si>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</si>
  <si>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</si>
  <si>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</si>
  <si>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</si>
  <si>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</si>
  <si>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</si>
  <si>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</si>
  <si>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</si>
  <si>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</si>
  <si>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</si>
  <si>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</si>
  <si>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</si>
  <si>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</si>
  <si>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</si>
  <si>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</si>
  <si>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</si>
  <si>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</si>
  <si>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</si>
  <si>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</si>
  <si>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</si>
  <si>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</si>
  <si>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</si>
  <si>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</si>
  <si>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</si>
  <si>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</si>
  <si>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</si>
  <si>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</si>
  <si>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</si>
  <si>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</si>
  <si>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</si>
  <si>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</si>
  <si>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</si>
  <si>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</si>
  <si>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</si>
  <si>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</si>
  <si>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</si>
  <si>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</si>
  <si>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</si>
  <si>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</si>
  <si>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</si>
  <si>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</si>
  <si>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</si>
  <si>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</si>
  <si>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</si>
  <si>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</si>
  <si>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</si>
  <si>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</si>
  <si>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</si>
  <si>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</si>
  <si>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</si>
  <si>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</si>
  <si>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</si>
  <si>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</si>
  <si>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</si>
  <si>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</si>
  <si>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</si>
  <si>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</si>
  <si>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</si>
  <si>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</si>
  <si>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</si>
  <si>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</si>
  <si>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</si>
  <si>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</si>
  <si>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</si>
  <si>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</si>
  <si>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</si>
  <si>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</si>
  <si>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</si>
  <si>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</si>
  <si>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</si>
  <si>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</si>
  <si>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</si>
  <si>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</si>
  <si>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</si>
  <si>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</si>
  <si>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</si>
  <si>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</si>
  <si>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</si>
  <si>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</si>
  <si>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</si>
  <si>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</si>
  <si>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</si>
  <si>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</si>
  <si>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</si>
  <si>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</si>
  <si>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</si>
  <si>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</si>
  <si>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</si>
  <si>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</si>
  <si>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</si>
  <si>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</si>
  <si>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</si>
  <si>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</si>
  <si>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</si>
  <si>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</si>
  <si>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</si>
  <si>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</si>
  <si>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</si>
  <si>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</si>
  <si>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</si>
  <si>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</si>
  <si>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</si>
  <si>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</si>
  <si>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</si>
  <si>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</si>
  <si>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</si>
  <si>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</si>
  <si>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</si>
  <si>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</si>
  <si>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</si>
  <si>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</si>
  <si>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</si>
  <si>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</si>
  <si>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</si>
  <si>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</si>
  <si>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</si>
  <si>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</si>
  <si>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</si>
  <si>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</si>
  <si>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</si>
  <si>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</si>
  <si>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</si>
  <si>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</si>
  <si>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</si>
  <si>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</si>
  <si>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</si>
  <si>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</si>
  <si>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</si>
  <si>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</si>
  <si>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</si>
  <si>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</si>
  <si>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</si>
  <si>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</si>
  <si>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</si>
  <si>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</si>
  <si>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</si>
  <si>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</si>
  <si>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</si>
  <si>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</si>
  <si>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</si>
  <si>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</si>
  <si>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</si>
  <si>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</si>
  <si>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</si>
  <si>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</si>
  <si>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</si>
  <si>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</si>
  <si>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</si>
  <si>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</si>
  <si>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</si>
  <si>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</si>
  <si>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</si>
  <si>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</si>
  <si>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</si>
  <si>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</si>
  <si>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</si>
  <si>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</si>
  <si>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</si>
  <si>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</si>
  <si>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</si>
  <si>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</si>
  <si>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</si>
  <si>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</si>
  <si>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</si>
  <si>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</si>
  <si>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</si>
  <si>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</si>
  <si>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</si>
  <si>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</si>
  <si>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</si>
  <si>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</si>
  <si>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</si>
  <si>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</si>
  <si>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</si>
  <si>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</si>
  <si>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</si>
  <si>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</si>
  <si>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</si>
  <si>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</si>
  <si>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</si>
  <si>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</si>
  <si>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</si>
  <si>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</si>
  <si>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</si>
  <si>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</si>
  <si>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</si>
  <si>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</si>
  <si>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</si>
  <si>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</si>
  <si>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</si>
  <si>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</si>
  <si>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</si>
  <si>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</si>
  <si>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</si>
  <si>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</si>
  <si>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</si>
  <si>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</si>
  <si>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</si>
  <si>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</si>
  <si>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</si>
  <si>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</si>
  <si>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</si>
  <si>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</si>
  <si>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</si>
  <si>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</si>
  <si>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</si>
  <si>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</si>
  <si>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</si>
  <si>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</si>
  <si>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</si>
  <si>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</si>
  <si>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</si>
  <si>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</si>
  <si>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</si>
  <si>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</si>
  <si>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</si>
  <si>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</si>
  <si>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</si>
  <si>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</si>
  <si>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</si>
  <si>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</si>
  <si>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</si>
  <si>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</si>
  <si>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</si>
  <si>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</si>
  <si>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</si>
  <si>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</si>
  <si>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</si>
  <si>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</si>
  <si>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</si>
  <si>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</si>
  <si>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</si>
  <si>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</si>
  <si>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</si>
  <si>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</si>
  <si>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</si>
  <si>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</si>
  <si>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</si>
  <si>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</si>
  <si>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</si>
  <si>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</si>
  <si>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</si>
  <si>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</si>
  <si>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</si>
  <si>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</si>
  <si>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</si>
  <si>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</si>
  <si>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</si>
  <si>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</si>
  <si>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</si>
  <si>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</si>
  <si>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</si>
  <si>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</si>
  <si>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</si>
  <si>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</si>
  <si>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</si>
  <si>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</si>
  <si>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</si>
  <si>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</si>
  <si>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</si>
  <si>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</si>
  <si>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</si>
  <si>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</si>
  <si>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</si>
  <si>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</si>
  <si>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</si>
  <si>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</si>
  <si>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</si>
  <si>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</si>
  <si>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</si>
  <si>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</si>
  <si>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</si>
  <si>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</si>
  <si>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</si>
  <si>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</si>
  <si>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</si>
  <si>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</si>
  <si>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</si>
  <si>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</si>
  <si>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</si>
  <si>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</si>
  <si>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</si>
  <si>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</si>
  <si>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</si>
  <si>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</si>
  <si>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</si>
  <si>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</si>
  <si>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</si>
  <si>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</si>
  <si>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</si>
  <si>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</si>
  <si>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</si>
  <si>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</si>
  <si>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</si>
  <si>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</si>
  <si>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</si>
  <si>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</si>
  <si>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</si>
  <si>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</si>
  <si>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</si>
  <si>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</si>
  <si>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</si>
  <si>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</si>
  <si>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</si>
  <si>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</si>
  <si>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</si>
  <si>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</si>
  <si>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</si>
  <si>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</si>
  <si>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</si>
  <si>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</si>
  <si>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</si>
  <si>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</si>
  <si>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</si>
  <si>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</si>
  <si>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</si>
  <si>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</si>
  <si>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</si>
  <si>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</si>
  <si>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</si>
  <si>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</si>
  <si>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</si>
  <si>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</si>
  <si>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</si>
  <si>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</si>
  <si>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</si>
  <si>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</si>
  <si>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</si>
  <si>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</si>
  <si>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</si>
  <si>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</si>
  <si>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</si>
  <si>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</si>
  <si>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</si>
  <si>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</si>
  <si>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</si>
  <si>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</si>
  <si>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</si>
  <si>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</si>
  <si>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</si>
  <si>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</si>
  <si>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</si>
  <si>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</si>
  <si>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</si>
  <si>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</si>
  <si>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</si>
  <si>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</si>
  <si>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</si>
  <si>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</si>
  <si>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</si>
  <si>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</si>
  <si>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</si>
  <si>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</si>
  <si>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</si>
  <si>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</si>
  <si>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</si>
  <si>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</si>
  <si>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</si>
  <si>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</si>
  <si>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</si>
  <si>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</si>
  <si>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</si>
  <si>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</si>
  <si>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</si>
  <si>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</si>
  <si>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</si>
  <si>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</si>
  <si>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</si>
  <si>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</si>
  <si>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</si>
  <si>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</si>
  <si>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</si>
  <si>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</si>
  <si>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</si>
  <si>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</si>
  <si>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</si>
  <si>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</si>
  <si>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</si>
  <si>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</si>
  <si>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</si>
  <si>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</si>
  <si>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</si>
  <si>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</si>
  <si>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</si>
  <si>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</si>
  <si>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</si>
  <si>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</si>
  <si>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</si>
  <si>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</si>
  <si>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</si>
  <si>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</si>
  <si>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</si>
  <si>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</si>
  <si>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</si>
  <si>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</si>
  <si>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</si>
  <si>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</si>
  <si>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</si>
  <si>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</si>
  <si>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</si>
  <si>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</si>
  <si>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</si>
  <si>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</si>
  <si>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</si>
  <si>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</si>
  <si>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</si>
  <si>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</si>
  <si>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</si>
  <si>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</si>
  <si>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</si>
  <si>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</si>
  <si>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</si>
  <si>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</si>
  <si>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</si>
  <si>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</si>
  <si>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</si>
  <si>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</si>
  <si>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</si>
  <si>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</si>
  <si>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</si>
  <si>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</si>
  <si>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</si>
  <si>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</si>
  <si>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</si>
  <si>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</si>
  <si>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</si>
  <si>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</si>
  <si>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</si>
  <si>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</si>
  <si>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</si>
  <si>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</si>
  <si>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</si>
  <si>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</si>
  <si>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</si>
  <si>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</si>
  <si>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</si>
  <si>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</si>
  <si>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</si>
  <si>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</si>
  <si>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</si>
  <si>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</si>
  <si>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</si>
  <si>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</si>
  <si>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</si>
  <si>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</si>
  <si>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</si>
  <si>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</si>
  <si>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</si>
  <si>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</si>
  <si>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</si>
  <si>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</si>
  <si>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</si>
  <si>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</si>
  <si>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</si>
  <si>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</si>
  <si>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</si>
  <si>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</si>
  <si>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</si>
  <si>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</si>
  <si>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</si>
  <si>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</si>
  <si>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</si>
  <si>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</si>
  <si>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</si>
  <si>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</si>
  <si>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</si>
  <si>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</si>
  <si>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</si>
  <si>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</si>
  <si>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</si>
  <si>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</si>
  <si>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</si>
  <si>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</si>
  <si>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</si>
  <si>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</si>
  <si>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</si>
  <si>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</si>
  <si>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</si>
  <si>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</si>
  <si>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</si>
  <si>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</si>
  <si>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</si>
  <si>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</si>
  <si>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</si>
  <si>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</si>
  <si>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</si>
  <si>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</si>
  <si>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</si>
  <si>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</si>
  <si>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</si>
  <si>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</si>
  <si>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</si>
  <si>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</si>
  <si>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</si>
  <si>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</si>
  <si>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</si>
  <si>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</si>
  <si>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</si>
  <si>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</si>
  <si>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</si>
  <si>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</si>
  <si>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</si>
  <si>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</si>
  <si>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</si>
  <si>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</si>
  <si>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</si>
  <si>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</si>
  <si>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</si>
  <si>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</si>
  <si>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</si>
  <si>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</si>
  <si>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</si>
  <si>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</si>
  <si>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</si>
  <si>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</si>
  <si>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</si>
  <si>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</si>
  <si>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</si>
  <si>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</si>
  <si>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</si>
  <si>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</si>
  <si>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</si>
  <si>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</si>
  <si>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</si>
  <si>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</si>
  <si>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</si>
  <si>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</si>
  <si>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</si>
  <si>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</si>
  <si>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</si>
  <si>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</si>
  <si>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</si>
  <si>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</si>
  <si>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</si>
  <si>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</si>
  <si>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</si>
  <si>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</si>
  <si>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</si>
  <si>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</si>
  <si>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</si>
  <si>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</si>
  <si>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</si>
  <si>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</si>
  <si>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</si>
  <si>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</si>
  <si>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</si>
  <si>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</si>
  <si>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</si>
  <si>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</si>
  <si>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</si>
  <si>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</si>
  <si>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</si>
  <si>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</si>
  <si>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</si>
  <si>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</si>
  <si>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</si>
  <si>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</si>
  <si>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</si>
  <si>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</si>
  <si>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</si>
  <si>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</si>
  <si>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</si>
  <si>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</si>
  <si>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</si>
  <si>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</si>
  <si>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</si>
  <si>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</si>
  <si>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</si>
  <si>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</si>
  <si>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</si>
  <si>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</si>
  <si>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</si>
  <si>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</si>
  <si>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</si>
  <si>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</si>
  <si>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</si>
  <si>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</si>
  <si>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</si>
  <si>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</si>
  <si>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</si>
  <si>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</si>
  <si>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</si>
  <si>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</si>
  <si>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</si>
  <si>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</si>
  <si>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</si>
  <si>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</si>
  <si>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</si>
  <si>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</si>
  <si>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</si>
  <si>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</si>
  <si>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</si>
  <si>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</si>
  <si>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</si>
  <si>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</si>
  <si>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</si>
  <si>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</si>
  <si>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</si>
  <si>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</si>
  <si>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</si>
  <si>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</si>
  <si>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</si>
  <si>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</si>
  <si>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</si>
  <si>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</si>
  <si>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</si>
  <si>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</si>
  <si>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</si>
  <si>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</si>
  <si>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</si>
  <si>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</si>
  <si>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</si>
  <si>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</si>
  <si>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</si>
  <si>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</si>
  <si>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</si>
  <si>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</si>
  <si>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</si>
  <si>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</si>
  <si>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</si>
  <si>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</si>
  <si>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</si>
  <si>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</si>
  <si>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</si>
  <si>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</si>
  <si>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</si>
  <si>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</si>
  <si>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</si>
  <si>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</si>
  <si>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</si>
  <si>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</si>
  <si>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</si>
  <si>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</si>
  <si>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</si>
  <si>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</si>
  <si>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</si>
  <si>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</si>
  <si>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</si>
  <si>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</si>
  <si>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</si>
  <si>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</si>
  <si>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</si>
  <si>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</si>
  <si>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</si>
  <si>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</si>
  <si>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</si>
  <si>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</si>
  <si>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</si>
  <si>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</si>
  <si>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</si>
  <si>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</si>
  <si>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</si>
  <si>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</si>
  <si>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</si>
  <si>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</si>
  <si>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</si>
  <si>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</si>
  <si>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</si>
  <si>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</si>
  <si>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</si>
  <si>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</si>
  <si>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</si>
  <si>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</si>
  <si>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</si>
  <si>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</si>
  <si>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</si>
  <si>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</si>
  <si>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</si>
  <si>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</si>
  <si>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</si>
  <si>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</si>
  <si>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</si>
  <si>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</si>
  <si>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</si>
  <si>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</si>
  <si>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</si>
  <si>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</si>
  <si>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</si>
  <si>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</si>
  <si>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</si>
  <si>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</si>
  <si>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</si>
  <si>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</si>
  <si>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</si>
  <si>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</si>
  <si>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</si>
  <si>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</si>
  <si>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</si>
  <si>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</si>
  <si>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</si>
  <si>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</si>
  <si>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</si>
  <si>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</si>
  <si>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</si>
  <si>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</si>
  <si>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</si>
  <si>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</si>
  <si>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</si>
  <si>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</si>
  <si>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</si>
  <si>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</si>
  <si>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</si>
  <si>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</si>
  <si>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</si>
  <si>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</si>
  <si>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</si>
  <si>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</si>
  <si>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</si>
  <si>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</si>
  <si>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</si>
  <si>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</si>
  <si>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</si>
  <si>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</si>
  <si>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</si>
  <si>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</si>
  <si>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</si>
  <si>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</si>
  <si>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</si>
  <si>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</si>
  <si>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</si>
  <si>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</si>
  <si>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</si>
  <si>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</si>
  <si>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</si>
  <si>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</si>
  <si>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</si>
  <si>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</si>
  <si>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</si>
  <si>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</si>
  <si>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</si>
  <si>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</si>
  <si>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</si>
  <si>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</si>
  <si>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</si>
  <si>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</si>
  <si>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</si>
  <si>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</si>
  <si>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</si>
  <si>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</si>
  <si>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</si>
  <si>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</si>
  <si>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</si>
  <si>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</si>
  <si>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</si>
  <si>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</si>
  <si>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</si>
  <si>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</si>
  <si>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</si>
  <si>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</si>
  <si>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</si>
  <si>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</si>
  <si>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</si>
  <si>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</si>
  <si>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</si>
  <si>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</si>
  <si>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</si>
  <si>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</si>
  <si>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</si>
  <si>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</si>
  <si>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</si>
  <si>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</si>
  <si>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</si>
  <si>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</si>
  <si>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</si>
  <si>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</si>
  <si>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</si>
  <si>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</si>
  <si>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</si>
  <si>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</si>
  <si>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</si>
  <si>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</si>
  <si>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</si>
  <si>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</si>
  <si>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</si>
  <si>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</si>
  <si>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</si>
  <si>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</si>
  <si>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</si>
  <si>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</si>
  <si>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</si>
  <si>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</si>
  <si>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</si>
  <si>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</si>
  <si>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</si>
  <si>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</si>
  <si>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</si>
  <si>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</si>
  <si>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</si>
  <si>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</si>
  <si>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</si>
  <si>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</si>
  <si>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</si>
  <si>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</si>
  <si>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</si>
  <si>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</si>
  <si>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</si>
  <si>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</si>
  <si>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</si>
  <si>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</si>
  <si>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</si>
  <si>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</si>
  <si>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</si>
  <si>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</si>
  <si>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</si>
  <si>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</si>
  <si>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</si>
  <si>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</si>
  <si>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</si>
  <si>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</si>
  <si>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</si>
  <si>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</si>
  <si>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</si>
  <si>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</si>
  <si>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</si>
  <si>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</si>
  <si>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</si>
  <si>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</si>
  <si>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</si>
  <si>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</si>
  <si>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</si>
  <si>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</si>
  <si>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</si>
  <si>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</si>
  <si>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</si>
  <si>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</si>
  <si>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</si>
  <si>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</si>
  <si>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</si>
  <si>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</si>
  <si>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</si>
  <si>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</si>
  <si>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</si>
  <si>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</si>
  <si>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</si>
  <si>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</si>
  <si>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</si>
  <si>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</si>
  <si>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</si>
  <si>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</si>
  <si>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</si>
  <si>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</si>
  <si>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</si>
  <si>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</si>
  <si>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</si>
  <si>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</si>
  <si>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</si>
  <si>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</si>
  <si>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</si>
  <si>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</si>
  <si>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</si>
  <si>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</si>
  <si>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</si>
  <si>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</si>
  <si>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</si>
  <si>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</si>
  <si>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</si>
  <si>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</si>
  <si>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</si>
  <si>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</si>
  <si>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</si>
  <si>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</si>
  <si>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</si>
  <si>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</si>
  <si>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</si>
  <si>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</si>
  <si>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</si>
  <si>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</si>
  <si>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</si>
  <si>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</si>
  <si>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</si>
  <si>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</si>
  <si>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</si>
  <si>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</si>
  <si>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</si>
  <si>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</si>
  <si>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</si>
  <si>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</si>
  <si>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</si>
  <si>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</si>
  <si>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</si>
  <si>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</si>
  <si>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</si>
  <si>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</si>
  <si>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</si>
  <si>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</si>
  <si>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</si>
  <si>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</si>
  <si>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</si>
  <si>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</si>
  <si>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</si>
  <si>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</si>
  <si>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</si>
  <si>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</si>
  <si>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</si>
  <si>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</si>
  <si>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</si>
  <si>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</si>
  <si>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</si>
  <si>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</si>
  <si>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</si>
  <si>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</si>
  <si>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</si>
  <si>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</si>
  <si>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</si>
  <si>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</si>
  <si>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</si>
  <si>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</si>
  <si>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</si>
  <si>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</si>
  <si>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</si>
  <si>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</si>
  <si>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</si>
  <si>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</si>
  <si>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</si>
  <si>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</si>
  <si>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</si>
  <si>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</si>
  <si>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</si>
  <si>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</si>
  <si>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</si>
  <si>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</si>
  <si>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</si>
  <si>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</si>
  <si>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</si>
  <si>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</si>
  <si>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</si>
  <si>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</si>
  <si>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</si>
  <si>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</si>
  <si>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</si>
  <si>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</si>
  <si>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</si>
  <si>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</si>
  <si>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</si>
  <si>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</si>
  <si>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</si>
  <si>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</si>
  <si>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</si>
  <si>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</si>
  <si>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</si>
  <si>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</si>
  <si>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</si>
  <si>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</si>
  <si>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</si>
  <si>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</si>
  <si>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</si>
  <si>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</si>
  <si>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</si>
  <si>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</si>
  <si>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</si>
  <si>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</si>
  <si>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</si>
  <si>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</si>
  <si>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</si>
  <si>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</si>
  <si>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</si>
  <si>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</si>
  <si>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</si>
  <si>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</si>
  <si>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</si>
  <si>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</si>
  <si>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</si>
  <si>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</si>
  <si>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</si>
  <si>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</si>
  <si>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</si>
  <si>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</si>
  <si>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</si>
  <si>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</si>
  <si>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</si>
  <si>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</si>
  <si>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</si>
  <si>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</si>
  <si>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</si>
  <si>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</si>
  <si>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</si>
  <si>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</si>
  <si>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</si>
  <si>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</si>
  <si>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</si>
  <si>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</si>
  <si>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</si>
  <si>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</si>
  <si>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</si>
  <si>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</si>
  <si>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</si>
  <si>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</si>
  <si>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</si>
  <si>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</si>
  <si>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</si>
  <si>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</si>
  <si>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</si>
  <si>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</si>
  <si>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</si>
  <si>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</si>
  <si>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</si>
  <si>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</si>
  <si>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</si>
  <si>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</si>
  <si>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</si>
  <si>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</si>
  <si>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</si>
  <si>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</si>
  <si>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</si>
  <si>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</si>
  <si>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</si>
  <si>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</si>
  <si>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</si>
  <si>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</si>
  <si>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</si>
  <si>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</si>
  <si>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</si>
  <si>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</si>
  <si>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</si>
  <si>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</si>
  <si>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</si>
  <si>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</si>
  <si>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</si>
  <si>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</si>
  <si>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</si>
  <si>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</si>
  <si>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</si>
  <si>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</si>
  <si>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</si>
  <si>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</si>
  <si>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</si>
  <si>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</si>
  <si>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</si>
  <si>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</si>
  <si>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</si>
  <si>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</si>
  <si>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</si>
  <si>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</si>
  <si>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</si>
  <si>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</si>
  <si>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</si>
  <si>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</si>
  <si>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</si>
  <si>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</si>
  <si>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</si>
  <si>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</si>
  <si>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</si>
  <si>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</si>
  <si>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</si>
  <si>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</si>
  <si>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</si>
  <si>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</si>
  <si>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</si>
  <si>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</si>
  <si>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</si>
  <si>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</si>
  <si>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</si>
  <si>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</si>
  <si>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</si>
  <si>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</si>
  <si>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</si>
  <si>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</si>
  <si>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</si>
  <si>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</si>
  <si>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</si>
  <si>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</si>
  <si>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</si>
  <si>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</si>
  <si>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</si>
  <si>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</si>
  <si>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</si>
  <si>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</si>
  <si>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</si>
  <si>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</si>
  <si>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</si>
  <si>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</si>
  <si>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</si>
  <si>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</si>
  <si>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</si>
  <si>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</si>
  <si>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</si>
  <si>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</si>
  <si>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</si>
  <si>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</si>
  <si>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</si>
  <si>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</si>
  <si>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</si>
  <si>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</si>
  <si>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</si>
  <si>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</si>
  <si>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</si>
  <si>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</si>
  <si>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</si>
  <si>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</si>
  <si>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</si>
  <si>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</si>
  <si>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</si>
  <si>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</si>
  <si>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</si>
  <si>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</si>
  <si>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</si>
  <si>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</si>
  <si>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</si>
  <si>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</si>
  <si>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</si>
  <si>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</si>
  <si>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</si>
  <si>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</si>
  <si>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</si>
  <si>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</si>
  <si>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</si>
  <si>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</si>
  <si>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</si>
  <si>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</si>
  <si>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</si>
  <si>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</si>
  <si>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</si>
  <si>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</si>
  <si>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</si>
  <si>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</si>
  <si>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</si>
  <si>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</si>
  <si>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</si>
  <si>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</si>
  <si>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</si>
  <si>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</si>
  <si>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</si>
  <si>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</si>
  <si>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</si>
  <si>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</si>
  <si>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</si>
  <si>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</si>
  <si>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</si>
  <si>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</si>
  <si>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</si>
  <si>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</si>
  <si>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</si>
  <si>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</si>
  <si>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</si>
  <si>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</si>
  <si>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</si>
  <si>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</si>
  <si>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</si>
  <si>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</si>
  <si>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</si>
  <si>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</si>
  <si>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</si>
  <si>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</si>
  <si>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</si>
  <si>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</si>
  <si>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</si>
  <si>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</si>
  <si>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</si>
  <si>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</si>
  <si>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</si>
  <si>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</si>
  <si>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</si>
  <si>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</si>
  <si>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</si>
  <si>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</si>
  <si>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</si>
  <si>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</si>
  <si>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</si>
  <si>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</si>
  <si>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</si>
  <si>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</si>
  <si>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</si>
  <si>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</si>
  <si>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</si>
  <si>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</si>
  <si>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</si>
  <si>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</si>
  <si>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</si>
  <si>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</si>
  <si>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</si>
  <si>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</si>
  <si>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</si>
  <si>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</si>
  <si>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</si>
  <si>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</si>
  <si>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</si>
  <si>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</si>
  <si>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</si>
  <si>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</si>
  <si>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</si>
  <si>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</si>
  <si>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</si>
  <si>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</si>
  <si>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</si>
  <si>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</si>
  <si>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</si>
  <si>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</si>
  <si>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</si>
  <si>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</si>
  <si>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</si>
  <si>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</si>
  <si>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</si>
  <si>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</si>
  <si>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</si>
  <si>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</si>
  <si>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</si>
  <si>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</si>
  <si>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</si>
  <si>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</si>
  <si>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</si>
  <si>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</si>
  <si>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</si>
  <si>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</si>
  <si>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</si>
  <si>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</si>
  <si>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</si>
  <si>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</si>
  <si>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</si>
  <si>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</si>
  <si>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</si>
  <si>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</si>
  <si>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</si>
  <si>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</si>
  <si>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</si>
  <si>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</si>
  <si>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</si>
  <si>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</si>
  <si>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</si>
  <si>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</si>
  <si>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</si>
  <si>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</si>
  <si>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</si>
  <si>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</si>
  <si>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</si>
  <si>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</si>
  <si>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</si>
  <si>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</si>
  <si>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</si>
  <si>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</si>
  <si>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</si>
  <si>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</si>
  <si>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</si>
  <si>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</si>
  <si>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</si>
  <si>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</si>
  <si>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</si>
  <si>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</si>
  <si>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</si>
  <si>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</si>
  <si>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</si>
  <si>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</si>
  <si>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</si>
  <si>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</si>
  <si>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</si>
  <si>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</si>
  <si>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</si>
  <si>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</si>
  <si>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</si>
  <si>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</si>
  <si>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</si>
  <si>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</si>
  <si>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</si>
  <si>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</si>
  <si>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</si>
  <si>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</si>
  <si>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</si>
  <si>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</si>
  <si>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</si>
  <si>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</si>
  <si>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</si>
  <si>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</si>
  <si>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</si>
  <si>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</si>
  <si>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</si>
  <si>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</si>
  <si>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</si>
  <si>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</si>
  <si>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</si>
  <si>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</si>
  <si>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</si>
  <si>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</si>
  <si>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</si>
  <si>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</si>
  <si>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</si>
  <si>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</si>
  <si>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</si>
  <si>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</si>
  <si>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</si>
  <si>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</si>
  <si>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</si>
  <si>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</si>
  <si>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</si>
  <si>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</si>
  <si>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</si>
  <si>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</si>
  <si>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</si>
  <si>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</si>
  <si>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</si>
  <si>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</si>
  <si>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</si>
  <si>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</si>
  <si>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</si>
  <si>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</si>
  <si>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</si>
  <si>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</si>
  <si>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</si>
  <si>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</si>
  <si>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</si>
  <si>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</si>
  <si>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</si>
  <si>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</si>
  <si>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</si>
  <si>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</si>
  <si>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</si>
  <si>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</si>
  <si>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</si>
  <si>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</si>
  <si>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</si>
  <si>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</si>
  <si>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</si>
  <si>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</si>
  <si>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</si>
  <si>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</si>
  <si>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</si>
  <si>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</si>
  <si>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</si>
  <si>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</si>
  <si>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</si>
  <si>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</si>
  <si>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</si>
  <si>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</si>
  <si>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</si>
  <si>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</si>
  <si>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</si>
  <si>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</si>
  <si>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</si>
  <si>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</si>
  <si>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</si>
  <si>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</si>
  <si>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</si>
  <si>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</si>
  <si>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</si>
  <si>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</si>
  <si>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</si>
  <si>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</si>
  <si>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</si>
  <si>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</si>
  <si>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</si>
  <si>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</si>
  <si>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</si>
  <si>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</si>
  <si>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</si>
  <si>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</si>
  <si>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</si>
  <si>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</si>
  <si>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</si>
  <si>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</si>
  <si>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</si>
  <si>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</si>
  <si>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</si>
  <si>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</si>
  <si>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</si>
  <si>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</si>
  <si>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</si>
  <si>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</si>
  <si>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</si>
  <si>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</si>
  <si>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</si>
  <si>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</si>
  <si>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</si>
  <si>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</si>
  <si>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</si>
  <si>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</si>
  <si>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</si>
  <si>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</si>
  <si>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</si>
  <si>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</si>
  <si>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</si>
  <si>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</si>
  <si>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</si>
  <si>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</si>
  <si>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</si>
  <si>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</si>
  <si>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</si>
  <si>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</si>
  <si>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</si>
  <si>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</si>
  <si>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</si>
  <si>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</si>
  <si>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</si>
  <si>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</si>
  <si>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</si>
  <si>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</si>
  <si>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</si>
  <si>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</si>
  <si>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</si>
  <si>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</si>
  <si>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</si>
  <si>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</si>
  <si>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</si>
  <si>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</si>
  <si>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</si>
  <si>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</si>
  <si>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</si>
  <si>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</si>
  <si>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</si>
  <si>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</si>
  <si>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</si>
  <si>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</si>
  <si>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</si>
  <si>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</si>
  <si>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</si>
  <si>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</si>
  <si>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</si>
  <si>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</si>
  <si>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</si>
  <si>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</si>
  <si>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</si>
  <si>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</si>
  <si>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</si>
  <si>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</si>
  <si>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</si>
  <si>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</si>
  <si>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</si>
  <si>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</si>
  <si>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</si>
  <si>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</si>
  <si>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</si>
  <si>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</si>
  <si>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</si>
  <si>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</si>
  <si>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</si>
  <si>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</si>
  <si>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</si>
  <si>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</si>
  <si>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</si>
  <si>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</si>
  <si>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</si>
  <si>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</si>
  <si>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</si>
  <si>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</si>
  <si>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</si>
  <si>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</si>
  <si>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</si>
  <si>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</si>
  <si>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</si>
  <si>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</si>
  <si>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</si>
  <si>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</si>
  <si>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</si>
  <si>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</si>
  <si>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</si>
  <si>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</si>
  <si>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</si>
  <si>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</si>
  <si>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</si>
  <si>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</si>
  <si>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</si>
  <si>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</si>
  <si>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</si>
  <si>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</si>
  <si>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</si>
  <si>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</si>
  <si>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</si>
  <si>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</si>
  <si>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</si>
  <si>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</si>
  <si>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</si>
  <si>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</si>
  <si>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</si>
  <si>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</si>
  <si>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</si>
  <si>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</si>
  <si>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</si>
  <si>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</si>
  <si>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</si>
  <si>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</si>
  <si>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</si>
  <si>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</si>
  <si>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</si>
  <si>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</si>
  <si>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</si>
  <si>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</si>
  <si>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</si>
  <si>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</si>
  <si>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</si>
  <si>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</si>
  <si>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</si>
  <si>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</si>
  <si>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</si>
  <si>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</si>
  <si>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</si>
  <si>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</si>
  <si>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</si>
  <si>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</si>
  <si>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</si>
  <si>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</si>
  <si>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</si>
  <si>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</si>
  <si>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</si>
  <si>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</si>
  <si>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</si>
  <si>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</si>
  <si>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</si>
  <si>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</si>
  <si>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</si>
  <si>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</si>
  <si>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</si>
  <si>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</si>
  <si>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</si>
  <si>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</si>
  <si>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</si>
  <si>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</si>
  <si>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</si>
  <si>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</si>
  <si>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</si>
  <si>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</si>
  <si>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</si>
  <si>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</si>
  <si>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</si>
  <si>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</si>
  <si>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</si>
  <si>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</si>
  <si>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</si>
  <si>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</si>
  <si>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</si>
  <si>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</si>
  <si>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</si>
  <si>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</si>
  <si>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</si>
  <si>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</si>
  <si>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</si>
  <si>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</si>
  <si>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</si>
  <si>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</si>
  <si>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</si>
  <si>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</si>
  <si>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</si>
  <si>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</si>
  <si>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</si>
  <si>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</si>
  <si>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</si>
  <si>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</si>
  <si>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</si>
  <si>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</si>
  <si>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</si>
  <si>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</si>
  <si>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</si>
  <si>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</si>
  <si>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</si>
  <si>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</si>
  <si>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</si>
  <si>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</si>
  <si>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</si>
  <si>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</si>
  <si>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</si>
  <si>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</si>
  <si>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</si>
  <si>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</si>
  <si>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</si>
  <si>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</si>
  <si>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</si>
  <si>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</si>
  <si>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</si>
  <si>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</si>
  <si>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</si>
  <si>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</si>
  <si>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</si>
  <si>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</si>
  <si>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</si>
  <si>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</si>
  <si>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</si>
  <si>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</si>
  <si>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</si>
  <si>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</si>
  <si>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</si>
  <si>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</si>
  <si>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</si>
  <si>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</si>
  <si>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</si>
  <si>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</si>
  <si>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</si>
  <si>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</si>
  <si>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</si>
  <si>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</si>
  <si>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</si>
  <si>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</si>
  <si>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</si>
  <si>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</si>
  <si>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</si>
  <si>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</si>
  <si>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</si>
  <si>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</si>
  <si>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</si>
  <si>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</si>
  <si>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</si>
  <si>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</si>
  <si>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</si>
  <si>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</si>
  <si>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</si>
  <si>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</si>
  <si>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</si>
  <si>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</si>
  <si>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</si>
  <si>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</si>
  <si>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</si>
  <si>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</si>
  <si>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</si>
  <si>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</si>
  <si>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</si>
  <si>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</si>
  <si>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</si>
  <si>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</si>
  <si>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</si>
  <si>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</si>
  <si>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</si>
  <si>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</si>
  <si>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</si>
  <si>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</si>
  <si>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</si>
  <si>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</si>
  <si>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</si>
  <si>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</si>
  <si>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</si>
  <si>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</si>
  <si>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</si>
  <si>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</si>
  <si>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</si>
  <si>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</si>
  <si>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</si>
  <si>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</si>
  <si>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</si>
  <si>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</si>
  <si>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</si>
  <si>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</si>
  <si>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</si>
  <si>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</si>
  <si>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</si>
  <si>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</si>
  <si>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</si>
  <si>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</si>
  <si>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</si>
  <si>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</si>
  <si>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</si>
  <si>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</si>
  <si>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</si>
  <si>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</si>
  <si>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</si>
  <si>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</si>
  <si>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</si>
  <si>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</si>
  <si>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</si>
  <si>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</si>
  <si>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</si>
  <si>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</si>
  <si>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</si>
  <si>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</si>
  <si>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</si>
  <si>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</si>
  <si>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</si>
  <si>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</si>
  <si>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</si>
  <si>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</si>
  <si>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</si>
  <si>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</si>
  <si>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</si>
  <si>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</si>
  <si>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</si>
  <si>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</si>
  <si>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</si>
  <si>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</si>
  <si>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</si>
  <si>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</si>
  <si>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</si>
  <si>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</si>
  <si>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</si>
  <si>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</si>
  <si>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</si>
  <si>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</si>
  <si>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</si>
  <si>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</si>
  <si>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</si>
  <si>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</si>
  <si>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</si>
  <si>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</si>
  <si>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</si>
  <si>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</si>
  <si>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</si>
  <si>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</si>
  <si>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</si>
  <si>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</si>
  <si>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</si>
  <si>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</si>
  <si>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</si>
  <si>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</si>
  <si>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</si>
  <si>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</si>
  <si>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</si>
  <si>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</si>
  <si>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</si>
  <si>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</si>
  <si>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</si>
  <si>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</si>
  <si>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</si>
  <si>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</si>
  <si>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</si>
  <si>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</si>
  <si>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</si>
  <si>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</si>
  <si>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</si>
  <si>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</si>
  <si>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</si>
  <si>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</si>
  <si>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</si>
  <si>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</si>
  <si>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</si>
  <si>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</si>
  <si>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</si>
  <si>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</si>
  <si>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</si>
  <si>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</si>
  <si>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</si>
  <si>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</si>
  <si>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</si>
  <si>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</si>
  <si>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</si>
  <si>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</si>
  <si>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</si>
  <si>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</si>
  <si>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</si>
  <si>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</si>
  <si>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</si>
  <si>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</si>
  <si>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</si>
  <si>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</si>
  <si>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</si>
  <si>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</si>
  <si>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</si>
  <si>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</si>
  <si>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</si>
  <si>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</si>
  <si>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</si>
  <si>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</si>
  <si>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</si>
  <si>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</si>
  <si>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</si>
  <si>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</si>
  <si>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</si>
  <si>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</si>
  <si>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</si>
  <si>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</si>
  <si>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</si>
  <si>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</si>
  <si>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</si>
  <si>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</si>
  <si>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</si>
  <si>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</si>
  <si>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</si>
  <si>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</si>
  <si>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</si>
  <si>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</si>
  <si>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</si>
  <si>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</si>
  <si>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</si>
  <si>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</si>
  <si>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</si>
  <si>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</si>
  <si>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</si>
  <si>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</si>
  <si>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</si>
  <si>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</si>
  <si>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</si>
  <si>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</si>
  <si>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</si>
  <si>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</si>
  <si>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</si>
  <si>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</si>
  <si>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</si>
  <si>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</si>
  <si>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</si>
  <si>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</si>
  <si>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</si>
  <si>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</si>
  <si>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</si>
  <si>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</si>
  <si>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</si>
  <si>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</si>
  <si>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</si>
  <si>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</si>
  <si>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</si>
  <si>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</si>
  <si>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</si>
  <si>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</si>
  <si>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</si>
  <si>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</si>
  <si>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</si>
  <si>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</si>
  <si>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</si>
  <si>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</si>
  <si>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</si>
  <si>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</si>
  <si>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</si>
  <si>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</si>
  <si>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</si>
  <si>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</si>
  <si>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</si>
  <si>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</si>
  <si>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</si>
  <si>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</si>
  <si>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</si>
  <si>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</si>
  <si>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</si>
  <si>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</si>
  <si>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</si>
  <si>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</si>
  <si>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</si>
  <si>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</si>
  <si>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</si>
  <si>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</si>
  <si>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</si>
  <si>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</si>
  <si>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</si>
  <si>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</si>
  <si>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</si>
  <si>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</si>
  <si>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</si>
  <si>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</si>
  <si>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</si>
  <si>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</si>
  <si>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</si>
  <si>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</si>
  <si>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</si>
  <si>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</si>
  <si>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</si>
  <si>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</si>
  <si>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</si>
  <si>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</si>
  <si>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</si>
  <si>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</si>
  <si>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</si>
  <si>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</si>
  <si>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</si>
  <si>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</si>
  <si>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</si>
  <si>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</si>
  <si>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</si>
  <si>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</si>
  <si>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</si>
  <si>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</si>
  <si>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</si>
  <si>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</si>
  <si>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</si>
  <si>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</si>
  <si>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</si>
  <si>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</si>
  <si>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</si>
  <si>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</si>
  <si>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</si>
  <si>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</si>
  <si>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</si>
  <si>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</si>
  <si>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</si>
  <si>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</si>
  <si>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</si>
  <si>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</si>
  <si>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</si>
  <si>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</si>
  <si>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</si>
  <si>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</si>
  <si>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</si>
  <si>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</si>
  <si>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</si>
  <si>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</si>
  <si>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</si>
  <si>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</si>
  <si>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</si>
  <si>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</si>
  <si>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</si>
  <si>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</si>
  <si>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</si>
  <si>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</si>
  <si>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</si>
  <si>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</si>
  <si>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</si>
  <si>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</si>
  <si>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</si>
  <si>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</si>
  <si>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</si>
  <si>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</si>
  <si>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</si>
  <si>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</si>
  <si>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</si>
  <si>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</si>
  <si>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</si>
  <si>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</si>
  <si>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</si>
  <si>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</si>
  <si>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</si>
  <si>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</si>
  <si>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</si>
  <si>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</si>
  <si>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</si>
  <si>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</si>
  <si>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</si>
  <si>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</si>
  <si>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</si>
  <si>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</si>
  <si>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</si>
  <si>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</si>
  <si>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</si>
  <si>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</si>
  <si>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</si>
  <si>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</si>
  <si>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</si>
  <si>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</si>
  <si>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</si>
  <si>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</si>
  <si>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</si>
  <si>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</si>
  <si>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</si>
  <si>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</si>
  <si>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</si>
  <si>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</si>
  <si>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</si>
  <si>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</si>
  <si>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</si>
  <si>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</si>
  <si>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</si>
  <si>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</si>
  <si>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</si>
  <si>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</si>
  <si>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</si>
  <si>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</si>
  <si>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</si>
  <si>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</si>
  <si>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</si>
  <si>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</si>
  <si>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</si>
  <si>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</si>
  <si>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</si>
  <si>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</si>
  <si>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</si>
  <si>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</si>
  <si>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</si>
  <si>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</si>
  <si>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</si>
  <si>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</si>
  <si>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</si>
  <si>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</si>
  <si>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</si>
  <si>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</si>
  <si>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</si>
  <si>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</si>
  <si>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</si>
  <si>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</si>
  <si>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</si>
  <si>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</si>
  <si>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</si>
  <si>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</si>
  <si>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</si>
  <si>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</si>
  <si>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</si>
  <si>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</si>
  <si>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</si>
  <si>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</si>
  <si>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</si>
  <si>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</si>
  <si>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</si>
  <si>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</si>
  <si>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</si>
  <si>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</si>
  <si>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</si>
  <si>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</si>
  <si>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</si>
  <si>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</si>
  <si>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</si>
  <si>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</si>
  <si>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</si>
  <si>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</si>
  <si>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</si>
  <si>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</si>
  <si>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</si>
  <si>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</si>
  <si>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</si>
  <si>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</si>
  <si>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</si>
  <si>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</si>
  <si>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</si>
  <si>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</si>
  <si>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</si>
  <si>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</si>
  <si>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</si>
  <si>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</si>
  <si>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</si>
  <si>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</si>
  <si>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</si>
  <si>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</si>
  <si>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</si>
  <si>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</si>
  <si>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</si>
  <si>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</si>
  <si>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</si>
  <si>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</si>
  <si>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</si>
  <si>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</si>
  <si>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</si>
  <si>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</si>
  <si>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</si>
  <si>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</si>
  <si>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</si>
  <si>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</si>
  <si>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</si>
  <si>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</si>
  <si>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</si>
  <si>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</si>
  <si>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</si>
  <si>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</si>
  <si>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</si>
  <si>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</si>
  <si>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</si>
  <si>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</si>
  <si>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</si>
  <si>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</si>
  <si>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</si>
  <si>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</si>
  <si>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</si>
  <si>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</si>
  <si>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</si>
  <si>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</si>
  <si>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</si>
  <si>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</si>
  <si>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</si>
  <si>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</si>
  <si>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</si>
  <si>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</si>
  <si>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</si>
  <si>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</si>
  <si>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</si>
  <si>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</si>
  <si>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</si>
  <si>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</si>
  <si>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</si>
  <si>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</si>
  <si>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</si>
  <si>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</si>
  <si>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</si>
  <si>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</si>
  <si>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</si>
  <si>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</si>
  <si>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</si>
  <si>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</si>
  <si>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</si>
  <si>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</si>
  <si>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</si>
  <si>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</si>
  <si>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</si>
  <si>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</si>
  <si>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</si>
  <si>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</si>
  <si>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</si>
  <si>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</si>
  <si>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</si>
  <si>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</si>
  <si>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</si>
  <si>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</si>
  <si>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</si>
  <si>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</si>
  <si>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</si>
  <si>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</si>
  <si>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</si>
  <si>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</si>
  <si>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</si>
  <si>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</si>
  <si>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</si>
  <si>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</si>
  <si>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</si>
  <si>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</si>
  <si>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</si>
  <si>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</si>
  <si>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</si>
  <si>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</si>
  <si>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</si>
  <si>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</si>
  <si>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</si>
  <si>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</si>
  <si>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</si>
  <si>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</si>
  <si>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</si>
  <si>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</si>
  <si>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</si>
  <si>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</si>
  <si>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</si>
  <si>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</si>
  <si>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</si>
  <si>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</si>
  <si>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</si>
  <si>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</si>
  <si>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</si>
  <si>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</si>
  <si>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</si>
  <si>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</si>
  <si>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</si>
  <si>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</si>
  <si>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</si>
  <si>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</si>
  <si>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</si>
  <si>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</si>
  <si>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</si>
  <si>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</si>
  <si>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</si>
  <si>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</si>
  <si>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</si>
  <si>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</si>
  <si>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</si>
  <si>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</si>
  <si>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</si>
  <si>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</si>
  <si>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</si>
  <si>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</si>
  <si>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</si>
  <si>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</si>
  <si>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</si>
  <si>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</si>
  <si>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</si>
  <si>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</si>
  <si>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</si>
  <si>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</si>
  <si>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</si>
  <si>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</si>
  <si>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</si>
  <si>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</si>
  <si>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</si>
  <si>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</si>
  <si>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</si>
  <si>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</si>
  <si>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</si>
  <si>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</si>
  <si>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</si>
  <si>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</si>
  <si>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</si>
  <si>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</si>
  <si>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</si>
  <si>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</si>
  <si>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</si>
  <si>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</si>
  <si>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</si>
  <si>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</si>
  <si>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</si>
  <si>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</si>
  <si>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</si>
  <si>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</si>
  <si>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</si>
  <si>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</si>
  <si>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</si>
  <si>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</si>
  <si>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</si>
  <si>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</si>
  <si>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</si>
  <si>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</si>
  <si>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</si>
  <si>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</si>
  <si>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</si>
  <si>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</si>
  <si>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</si>
  <si>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</si>
  <si>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</si>
  <si>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</si>
  <si>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</si>
  <si>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</si>
  <si>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</si>
  <si>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</si>
  <si>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</si>
  <si>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</si>
  <si>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</si>
  <si>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</si>
  <si>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</si>
  <si>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</si>
  <si>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</si>
  <si>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</si>
  <si>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</si>
  <si>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</si>
  <si>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</si>
  <si>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</si>
  <si>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</si>
  <si>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</si>
  <si>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</si>
  <si>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</si>
  <si>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</si>
  <si>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</si>
  <si>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</si>
  <si>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</si>
  <si>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</si>
  <si>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</si>
  <si>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</si>
  <si>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</si>
  <si>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</si>
  <si>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</si>
  <si>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</si>
  <si>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</si>
  <si>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</si>
  <si>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</si>
  <si>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</si>
  <si>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</si>
  <si>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</si>
  <si>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</si>
  <si>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</si>
  <si>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</si>
  <si>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</si>
  <si>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</si>
  <si>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</si>
  <si>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</si>
  <si>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</si>
  <si>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</si>
  <si>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</si>
  <si>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</si>
  <si>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</si>
  <si>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</si>
  <si>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</si>
  <si>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</si>
  <si>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</si>
  <si>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</si>
  <si>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</si>
  <si>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</si>
  <si>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</si>
  <si>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</si>
  <si>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</si>
  <si>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</si>
  <si>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</si>
  <si>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</si>
  <si>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</si>
  <si>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</si>
  <si>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</si>
  <si>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</si>
  <si>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</si>
  <si>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</si>
  <si>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</si>
  <si>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</si>
  <si>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</si>
  <si>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</si>
  <si>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</si>
  <si>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</si>
  <si>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</si>
  <si>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</si>
  <si>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</si>
  <si>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</si>
  <si>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</si>
  <si>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</si>
  <si>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</si>
  <si>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</si>
  <si>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</si>
  <si>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</si>
  <si>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</si>
  <si>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</si>
  <si>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</si>
  <si>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</si>
  <si>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</si>
  <si>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</si>
  <si>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</si>
  <si>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</si>
  <si>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</si>
  <si>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</si>
  <si>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</si>
  <si>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</si>
  <si>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</si>
  <si>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</si>
  <si>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</si>
  <si>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</si>
  <si>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</si>
  <si>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</si>
  <si>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</si>
  <si>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</si>
  <si>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</si>
  <si>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</si>
  <si>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</si>
  <si>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</si>
  <si>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</si>
  <si>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</si>
  <si>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</si>
  <si>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</si>
  <si>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</si>
  <si>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</si>
  <si>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</si>
  <si>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</si>
  <si>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</si>
  <si>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</si>
  <si>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</si>
  <si>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</si>
  <si>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</si>
  <si>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</si>
  <si>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</si>
  <si>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</si>
  <si>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</si>
  <si>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</si>
  <si>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</si>
  <si>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</si>
  <si>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</si>
  <si>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</si>
  <si>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</si>
  <si>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</si>
  <si>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</si>
  <si>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</si>
  <si>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</si>
  <si>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</si>
  <si>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</si>
  <si>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</si>
  <si>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</si>
  <si>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</si>
  <si>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</si>
  <si>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</si>
  <si>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</si>
  <si>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</si>
  <si>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</si>
  <si>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</si>
  <si>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</si>
  <si>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</si>
  <si>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</si>
  <si>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</si>
  <si>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</si>
  <si>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</si>
  <si>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</si>
  <si>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</si>
  <si>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</si>
  <si>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</si>
  <si>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</si>
  <si>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</si>
  <si>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</si>
  <si>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</si>
  <si>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</si>
  <si>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</si>
  <si>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</si>
  <si>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</si>
  <si>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</si>
  <si>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</si>
  <si>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</si>
  <si>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</si>
  <si>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</si>
  <si>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</si>
  <si>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</si>
  <si>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</si>
  <si>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</si>
  <si>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</si>
  <si>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</si>
  <si>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</si>
  <si>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</si>
  <si>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</si>
  <si>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</si>
  <si>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</si>
  <si>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</si>
  <si>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</si>
  <si>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</si>
  <si>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</si>
  <si>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</si>
  <si>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</si>
  <si>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</si>
  <si>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</si>
  <si>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</si>
  <si>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</si>
  <si>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</si>
  <si>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</si>
  <si>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</si>
  <si>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</si>
  <si>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</si>
  <si>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</si>
  <si>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</si>
  <si>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</si>
  <si>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</si>
  <si>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</si>
  <si>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</si>
  <si>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</si>
  <si>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</si>
  <si>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</si>
  <si>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</si>
  <si>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</si>
  <si>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</si>
  <si>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</si>
  <si>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</si>
  <si>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</si>
  <si>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</si>
  <si>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</si>
  <si>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</si>
  <si>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</si>
  <si>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</si>
  <si>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</si>
  <si>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</si>
  <si>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</si>
  <si>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</si>
  <si>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</si>
  <si>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</si>
  <si>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</si>
  <si>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</si>
  <si>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</si>
  <si>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</si>
  <si>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</si>
  <si>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</si>
  <si>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</si>
  <si>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</si>
  <si>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</si>
  <si>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</si>
  <si>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</si>
  <si>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</si>
  <si>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</si>
  <si>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</si>
  <si>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</si>
  <si>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</si>
  <si>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</si>
  <si>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</si>
  <si>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</si>
  <si>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</si>
  <si>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</si>
  <si>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</si>
  <si>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</si>
  <si>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</si>
  <si>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</si>
  <si>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</si>
  <si>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</si>
  <si>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</si>
  <si>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</si>
  <si>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</si>
  <si>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</si>
  <si>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</si>
  <si>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</si>
  <si>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</si>
  <si>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</si>
  <si>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</si>
  <si>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</si>
  <si>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</si>
  <si>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</si>
  <si>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</si>
  <si>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</si>
  <si>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</si>
  <si>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</si>
  <si>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</si>
  <si>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</si>
  <si>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</si>
  <si>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</si>
  <si>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</si>
  <si>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</si>
  <si>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</si>
  <si>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</si>
  <si>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</si>
  <si>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</si>
  <si>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</si>
  <si>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</si>
  <si>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</si>
  <si>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</si>
  <si>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</si>
  <si>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</si>
  <si>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</si>
  <si>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</si>
  <si>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</si>
  <si>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</si>
  <si>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</si>
  <si>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</si>
  <si>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</si>
  <si>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</si>
  <si>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</si>
  <si>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</si>
  <si>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</si>
  <si>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</si>
  <si>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</si>
  <si>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</si>
  <si>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</si>
  <si>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</si>
  <si>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</si>
  <si>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</si>
  <si>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</si>
  <si>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</si>
  <si>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</si>
  <si>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</si>
  <si>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</si>
  <si>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</si>
  <si>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</si>
  <si>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</si>
  <si>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</si>
  <si>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</si>
  <si>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</si>
  <si>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</si>
  <si>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</si>
  <si>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</si>
  <si>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</si>
  <si>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</si>
  <si>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</si>
  <si>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</si>
  <si>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</si>
  <si>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</si>
  <si>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</si>
  <si>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</si>
  <si>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</si>
  <si>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</si>
  <si>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</si>
  <si>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</si>
  <si>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</si>
  <si>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</si>
  <si>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</si>
  <si>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</si>
  <si>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</si>
  <si>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</si>
  <si>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</si>
  <si>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</si>
  <si>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</si>
  <si>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</si>
  <si>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</si>
  <si>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</si>
  <si>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</si>
  <si>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</si>
  <si>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</si>
  <si>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</si>
  <si>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</si>
  <si>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</si>
  <si>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</si>
  <si>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</si>
  <si>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</si>
  <si>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</si>
  <si>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</si>
  <si>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</si>
  <si>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</si>
  <si>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</si>
  <si>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</si>
  <si>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</si>
  <si>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</si>
  <si>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</si>
  <si>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</si>
  <si>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</si>
  <si>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</si>
  <si>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</si>
  <si>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</si>
  <si>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</si>
  <si>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</si>
  <si>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</si>
  <si>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</si>
  <si>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</si>
  <si>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</si>
  <si>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</si>
  <si>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</si>
  <si>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</si>
  <si>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</si>
  <si>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</si>
  <si>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</si>
  <si>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</si>
  <si>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</si>
  <si>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</si>
  <si>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</si>
  <si>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</si>
  <si>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</si>
  <si>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</si>
  <si>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</si>
  <si>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</si>
  <si>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</si>
  <si>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</si>
  <si>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</si>
  <si>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</si>
  <si>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</si>
  <si>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</si>
  <si>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</si>
  <si>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</si>
  <si>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</si>
  <si>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</si>
  <si>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</si>
  <si>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</si>
  <si>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</si>
  <si>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</si>
  <si>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</si>
  <si>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</si>
  <si>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</si>
  <si>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</si>
  <si>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</si>
  <si>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</si>
  <si>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</si>
  <si>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</si>
  <si>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</si>
  <si>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</si>
  <si>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</si>
  <si>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</si>
  <si>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</si>
  <si>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</si>
  <si>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</si>
  <si>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</si>
  <si>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</si>
  <si>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</si>
  <si>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</si>
  <si>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</si>
  <si>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</si>
  <si>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</si>
  <si>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</si>
  <si>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</si>
  <si>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</si>
  <si>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</si>
  <si>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</si>
  <si>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</si>
  <si>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</si>
  <si>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</si>
  <si>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</si>
  <si>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</si>
  <si>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</si>
  <si>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</si>
  <si>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</si>
  <si>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</si>
  <si>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</si>
  <si>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</si>
  <si>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</si>
  <si>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</si>
  <si>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</si>
  <si>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</si>
  <si>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</si>
  <si>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</si>
  <si>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</si>
  <si>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</si>
  <si>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</si>
  <si>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</si>
  <si>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</si>
  <si>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</si>
  <si>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</si>
  <si>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</si>
  <si>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</si>
  <si>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</si>
  <si>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</si>
  <si>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</si>
  <si>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</si>
  <si>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</si>
  <si>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</si>
  <si>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</si>
  <si>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</si>
  <si>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</si>
  <si>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</si>
  <si>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</si>
  <si>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</si>
  <si>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</si>
  <si>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</si>
  <si>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</si>
  <si>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</si>
  <si>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</si>
  <si>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</si>
  <si>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</si>
  <si>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</si>
  <si>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</si>
  <si>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</si>
  <si>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</si>
  <si>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</si>
  <si>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</si>
  <si>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</si>
  <si>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</si>
  <si>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</si>
  <si>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</si>
  <si>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</si>
  <si>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</si>
  <si>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</si>
  <si>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</si>
  <si>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</si>
  <si>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</si>
  <si>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</si>
  <si>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</si>
  <si>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</si>
  <si>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</si>
  <si>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</si>
  <si>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</si>
  <si>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</si>
  <si>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</si>
  <si>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</si>
  <si>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</si>
  <si>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</si>
  <si>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</si>
  <si>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</si>
  <si>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</si>
  <si>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</si>
  <si>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</si>
  <si>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</si>
  <si>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</si>
  <si>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</si>
  <si>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</si>
  <si>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</si>
  <si>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</si>
  <si>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</si>
  <si>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</si>
  <si>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</si>
  <si>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</si>
  <si>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</si>
  <si>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</si>
  <si>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</si>
  <si>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</si>
  <si>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</si>
  <si>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</si>
  <si>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</si>
  <si>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</si>
  <si>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</si>
  <si>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</si>
  <si>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</si>
  <si>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</si>
  <si>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</si>
  <si>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</si>
  <si>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</si>
  <si>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</si>
  <si>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</si>
  <si>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</si>
  <si>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</si>
  <si>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</si>
  <si>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</si>
  <si>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</si>
  <si>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</si>
  <si>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</si>
  <si>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</si>
  <si>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</si>
  <si>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</si>
  <si>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</si>
  <si>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</si>
  <si>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</si>
  <si>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</si>
  <si>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</si>
  <si>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</si>
  <si>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</si>
  <si>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</si>
  <si>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</si>
  <si>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</si>
  <si>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</si>
  <si>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</si>
  <si>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</si>
  <si>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</si>
  <si>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</si>
  <si>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</si>
  <si>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</si>
  <si>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</si>
  <si>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</si>
  <si>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</si>
  <si>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</si>
  <si>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</si>
  <si>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</si>
  <si>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</si>
  <si>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</si>
  <si>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</si>
  <si>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</si>
  <si>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</si>
  <si>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</si>
  <si>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</si>
  <si>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</si>
  <si>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</si>
  <si>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</si>
  <si>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</si>
  <si>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</si>
  <si>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</si>
  <si>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</si>
  <si>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</si>
  <si>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</si>
  <si>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</si>
  <si>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</si>
  <si>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</si>
  <si>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</si>
  <si>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</si>
  <si>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</si>
  <si>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</si>
  <si>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</si>
  <si>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</si>
  <si>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</si>
  <si>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</si>
  <si>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</si>
  <si>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</si>
  <si>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</si>
  <si>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</si>
  <si>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</si>
  <si>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</si>
  <si>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</si>
  <si>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</si>
  <si>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</si>
  <si>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</si>
  <si>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</si>
  <si>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</si>
  <si>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</si>
  <si>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</si>
  <si>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</si>
  <si>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</si>
  <si>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</si>
  <si>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</si>
  <si>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</si>
  <si>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</si>
  <si>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</si>
  <si>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</si>
  <si>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</si>
  <si>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</si>
  <si>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</si>
  <si>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</si>
  <si>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</si>
  <si>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</si>
  <si>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</si>
  <si>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</si>
  <si>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</si>
  <si>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</si>
  <si>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</si>
  <si>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</si>
  <si>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</si>
  <si>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</si>
  <si>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</si>
  <si>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</si>
  <si>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</si>
  <si>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</si>
  <si>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</si>
  <si>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</si>
  <si>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</si>
  <si>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</si>
  <si>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</si>
  <si>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</si>
  <si>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</si>
  <si>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</si>
  <si>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</si>
  <si>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</si>
  <si>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</si>
  <si>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</si>
  <si>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</si>
  <si>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</si>
  <si>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</si>
  <si>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</si>
  <si>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</si>
  <si>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</si>
  <si>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</si>
  <si>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</si>
  <si>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</si>
  <si>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</si>
  <si>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</si>
  <si>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</si>
  <si>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</si>
  <si>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</si>
  <si>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</si>
  <si>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</si>
  <si>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</si>
  <si>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</si>
  <si>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</si>
  <si>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</si>
  <si>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</si>
  <si>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</si>
  <si>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</si>
  <si>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</si>
  <si>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</si>
  <si>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</si>
  <si>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</si>
  <si>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</si>
  <si>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</si>
  <si>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</si>
  <si>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</si>
  <si>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</si>
  <si>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</si>
  <si>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</si>
  <si>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</si>
  <si>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</si>
  <si>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</si>
  <si>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</si>
  <si>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</si>
  <si>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</si>
  <si>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</si>
  <si>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</si>
  <si>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</si>
  <si>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</si>
  <si>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</si>
  <si>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</si>
  <si>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</si>
  <si>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</si>
  <si>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</si>
  <si>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</si>
  <si>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</si>
  <si>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</si>
  <si>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</si>
  <si>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</si>
  <si>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</si>
  <si>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</si>
  <si>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</si>
  <si>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</si>
  <si>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</si>
  <si>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</si>
  <si>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</si>
  <si>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</si>
  <si>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</si>
  <si>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</si>
  <si>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</si>
  <si>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</si>
  <si>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</si>
  <si>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</si>
  <si>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</si>
  <si>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</si>
  <si>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</si>
  <si>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</si>
  <si>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</si>
  <si>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</si>
  <si>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</si>
  <si>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</si>
  <si>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</si>
  <si>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</si>
  <si>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</si>
  <si>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</si>
  <si>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</si>
  <si>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</si>
  <si>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</si>
  <si>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</si>
  <si>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</si>
  <si>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</si>
  <si>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</si>
  <si>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</si>
  <si>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</si>
  <si>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</si>
  <si>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</si>
  <si>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</si>
  <si>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</si>
  <si>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</si>
  <si>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</si>
  <si>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</si>
  <si>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</si>
  <si>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</si>
  <si>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</si>
  <si>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</si>
  <si>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</si>
  <si>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</si>
  <si>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</si>
  <si>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</si>
  <si>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</si>
  <si>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</si>
  <si>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</si>
  <si>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</si>
  <si>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</si>
  <si>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</si>
  <si>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</si>
  <si>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</si>
  <si>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</si>
  <si>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</si>
  <si>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</si>
  <si>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</si>
  <si>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</si>
  <si>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</si>
  <si>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</si>
  <si>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</si>
  <si>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</si>
  <si>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</si>
  <si>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</si>
  <si>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</si>
  <si>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</si>
  <si>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</si>
  <si>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</si>
  <si>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</si>
  <si>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</si>
  <si>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</si>
  <si>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</si>
  <si>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</si>
  <si>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</si>
  <si>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</si>
  <si>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</si>
  <si>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</si>
  <si>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</si>
  <si>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</si>
  <si>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</si>
  <si>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</si>
  <si>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</si>
  <si>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</si>
  <si>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</si>
  <si>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</si>
  <si>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</si>
  <si>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</si>
  <si>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</si>
  <si>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</si>
  <si>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</si>
  <si>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</si>
  <si>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</si>
  <si>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</si>
  <si>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</si>
  <si>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</si>
  <si>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</si>
  <si>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</si>
  <si>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</si>
  <si>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</si>
  <si>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</si>
  <si>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</si>
  <si>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</si>
  <si>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</si>
  <si>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</si>
  <si>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</si>
  <si>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</si>
  <si>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</si>
  <si>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</si>
  <si>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</si>
  <si>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</si>
  <si>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</si>
  <si>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</si>
  <si>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</si>
  <si>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</si>
  <si>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</si>
  <si>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</si>
  <si>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</si>
  <si>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</si>
  <si>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</si>
  <si>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</si>
  <si>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</si>
  <si>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</si>
  <si>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</si>
  <si>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</si>
  <si>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</si>
  <si>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</si>
  <si>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</si>
  <si>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</si>
  <si>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</si>
  <si>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</si>
  <si>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</si>
  <si>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</si>
  <si>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</si>
  <si>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</si>
  <si>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</si>
  <si>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</si>
  <si>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</si>
  <si>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</si>
  <si>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</si>
  <si>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</si>
  <si>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</si>
  <si>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</si>
  <si>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</si>
  <si>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</si>
  <si>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</si>
  <si>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</si>
  <si>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</si>
  <si>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</si>
  <si>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</si>
  <si>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</si>
  <si>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</si>
  <si>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</si>
  <si>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</si>
  <si>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</si>
  <si>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</si>
  <si>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</si>
  <si>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</si>
  <si>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</si>
  <si>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</si>
  <si>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</si>
  <si>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</si>
  <si>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</si>
  <si>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</si>
  <si>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</si>
  <si>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</si>
  <si>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</si>
  <si>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</si>
  <si>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</si>
  <si>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</si>
  <si>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</si>
  <si>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</si>
  <si>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</si>
  <si>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</si>
  <si>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</si>
  <si>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</si>
  <si>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</si>
  <si>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</si>
  <si>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</si>
  <si>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</si>
  <si>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</si>
  <si>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</si>
  <si>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</si>
  <si>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</si>
  <si>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</si>
  <si>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</si>
  <si>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</si>
  <si>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</si>
  <si>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</si>
  <si>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</si>
  <si>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</si>
  <si>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</si>
  <si>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</si>
  <si>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</si>
  <si>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</si>
  <si>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</si>
  <si>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</si>
  <si>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</si>
  <si>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</si>
  <si>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</si>
  <si>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</si>
  <si>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</si>
  <si>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</si>
  <si>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</si>
  <si>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</si>
  <si>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</si>
  <si>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</si>
  <si>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</si>
  <si>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</si>
  <si>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</si>
  <si>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</si>
  <si>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</si>
  <si>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</si>
  <si>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</si>
  <si>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</si>
  <si>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</si>
  <si>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</si>
  <si>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</si>
  <si>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</si>
  <si>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</si>
  <si>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</si>
  <si>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</si>
  <si>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</si>
  <si>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</si>
  <si>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</si>
  <si>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</si>
  <si>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</si>
  <si>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</si>
  <si>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</si>
  <si>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</si>
  <si>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</si>
  <si>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</si>
  <si>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</si>
  <si>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</si>
  <si>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</si>
  <si>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</si>
  <si>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</si>
  <si>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</si>
  <si>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</si>
  <si>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</si>
  <si>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</si>
  <si>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</si>
  <si>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</si>
  <si>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</si>
  <si>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</si>
  <si>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</si>
  <si>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</si>
  <si>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</si>
  <si>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</si>
  <si>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</si>
  <si>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</si>
  <si>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</si>
  <si>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</si>
  <si>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</si>
  <si>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</si>
  <si>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</si>
  <si>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</si>
  <si>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</si>
  <si>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</si>
  <si>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</si>
  <si>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</si>
  <si>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</si>
  <si>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</si>
  <si>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</si>
  <si>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</si>
  <si>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</si>
  <si>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</si>
  <si>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</si>
  <si>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</si>
  <si>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</si>
  <si>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</si>
  <si>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</si>
  <si>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</si>
  <si>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</si>
  <si>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</si>
  <si>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</si>
  <si>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</si>
  <si>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</si>
  <si>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</si>
  <si>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</si>
  <si>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</si>
  <si>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</si>
  <si>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</si>
  <si>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</si>
  <si>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</si>
  <si>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</si>
  <si>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</si>
  <si>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</si>
  <si>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</si>
  <si>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</si>
  <si>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</si>
  <si>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</si>
  <si>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</si>
  <si>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</si>
  <si>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</si>
  <si>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</si>
  <si>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</si>
  <si>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</si>
  <si>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</si>
  <si>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</si>
  <si>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</si>
  <si>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</si>
  <si>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</si>
  <si>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</si>
  <si>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</si>
  <si>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</si>
  <si>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</si>
  <si>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</si>
  <si>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</si>
  <si>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</si>
  <si>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</si>
  <si>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</si>
  <si>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</si>
  <si>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</si>
  <si>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</si>
  <si>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</si>
  <si>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</si>
  <si>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</si>
  <si>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</si>
  <si>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</si>
  <si>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</si>
  <si>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</si>
  <si>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</si>
  <si>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</si>
  <si>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</si>
  <si>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</si>
  <si>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</si>
  <si>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</si>
  <si>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</si>
  <si>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</si>
  <si>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</si>
  <si>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</si>
  <si>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</si>
  <si>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</si>
  <si>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</si>
  <si>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</si>
  <si>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</si>
  <si>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</si>
  <si>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</si>
  <si>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</si>
  <si>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</si>
  <si>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</si>
  <si>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</si>
  <si>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</si>
  <si>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</si>
  <si>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</si>
  <si>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</si>
  <si>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</si>
  <si>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</si>
  <si>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</si>
  <si>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</si>
  <si>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</si>
  <si>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</si>
  <si>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</si>
  <si>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</si>
  <si>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</si>
  <si>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</si>
  <si>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</si>
  <si>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</si>
  <si>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</si>
  <si>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</si>
  <si>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</si>
  <si>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</si>
  <si>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</si>
  <si>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</si>
  <si>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</si>
  <si>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</si>
  <si>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</si>
  <si>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</si>
  <si>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</si>
  <si>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</si>
  <si>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</si>
  <si>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</si>
  <si>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</si>
  <si>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</si>
  <si>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</si>
  <si>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</si>
  <si>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</si>
  <si>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</si>
  <si>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</si>
  <si>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</si>
  <si>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</si>
  <si>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</si>
  <si>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</si>
  <si>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</si>
  <si>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</si>
  <si>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</si>
  <si>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</si>
  <si>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</si>
  <si>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</si>
  <si>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</si>
  <si>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</si>
  <si>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</si>
  <si>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</si>
  <si>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</si>
  <si>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</si>
  <si>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</si>
  <si>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</si>
  <si>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</si>
  <si>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</si>
  <si>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</si>
  <si>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</si>
  <si>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</si>
  <si>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</si>
  <si>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</si>
  <si>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</si>
  <si>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</si>
  <si>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</si>
  <si>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</si>
  <si>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</si>
  <si>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</si>
  <si>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</si>
  <si>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</si>
  <si>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</si>
  <si>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</si>
  <si>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</si>
  <si>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</si>
  <si>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</si>
  <si>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</si>
  <si>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</si>
  <si>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</si>
  <si>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</si>
  <si>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</si>
  <si>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</si>
  <si>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</si>
  <si>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</si>
  <si>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</si>
  <si>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</si>
  <si>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</si>
  <si>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</si>
  <si>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</si>
  <si>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</si>
  <si>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</si>
  <si>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</si>
  <si>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</si>
  <si>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</si>
  <si>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</si>
  <si>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</si>
  <si>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</si>
  <si>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</si>
  <si>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</si>
  <si>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</si>
  <si>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</si>
  <si>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</si>
  <si>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</si>
  <si>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</si>
  <si>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</si>
  <si>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</si>
  <si>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</si>
  <si>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</si>
  <si>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</si>
  <si>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</si>
  <si>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</si>
  <si>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</si>
  <si>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</si>
  <si>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</si>
  <si>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</si>
  <si>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</si>
  <si>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</si>
  <si>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</si>
  <si>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</si>
  <si>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</si>
  <si>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</si>
  <si>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</si>
  <si>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</si>
  <si>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</si>
  <si>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</si>
  <si>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</si>
  <si>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</si>
  <si>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</si>
  <si>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</si>
  <si>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</si>
  <si>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</si>
  <si>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</si>
  <si>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</si>
  <si>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</si>
  <si>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</si>
  <si>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</si>
  <si>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</si>
  <si>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</si>
  <si>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</si>
  <si>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</si>
  <si>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</si>
  <si>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</si>
  <si>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</si>
  <si>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</si>
  <si>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</si>
  <si>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</si>
  <si>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</si>
  <si>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</si>
  <si>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</si>
  <si>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</si>
  <si>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</si>
  <si>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</si>
  <si>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</si>
  <si>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</si>
  <si>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</si>
  <si>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</si>
  <si>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</si>
  <si>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</si>
  <si>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</si>
  <si>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</si>
  <si>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</si>
  <si>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</si>
  <si>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</si>
  <si>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</si>
  <si>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</si>
  <si>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</si>
  <si>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</si>
  <si>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</si>
  <si>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</si>
  <si>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</si>
  <si>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</si>
  <si>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</si>
  <si>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</si>
  <si>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</si>
  <si>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</si>
  <si>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</si>
  <si>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</si>
  <si>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</si>
  <si>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</si>
  <si>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</si>
  <si>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</si>
  <si>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</si>
  <si>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</si>
  <si>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</si>
  <si>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</si>
  <si>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</si>
  <si>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</si>
  <si>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</si>
  <si>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</si>
  <si>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</si>
  <si>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</si>
  <si>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</si>
  <si>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</si>
  <si>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</si>
  <si>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</si>
  <si>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</si>
  <si>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</si>
  <si>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</si>
  <si>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</si>
  <si>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</si>
  <si>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</si>
  <si>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</si>
  <si>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</si>
  <si>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</si>
  <si>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</si>
  <si>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</si>
  <si>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</si>
  <si>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</si>
  <si>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</si>
  <si>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</si>
  <si>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</si>
  <si>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</si>
  <si>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</si>
  <si>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</si>
  <si>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</si>
  <si>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</si>
  <si>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</si>
  <si>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</si>
  <si>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</si>
  <si>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</si>
  <si>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</si>
  <si>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</si>
  <si>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</si>
  <si>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</si>
  <si>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</si>
  <si>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</si>
  <si>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</si>
  <si>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</si>
  <si>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</si>
  <si>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</si>
  <si>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</si>
  <si>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</si>
  <si>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</si>
  <si>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</si>
  <si>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</si>
  <si>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</si>
  <si>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</si>
  <si>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</si>
  <si>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</si>
  <si>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</si>
  <si>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</si>
  <si>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</si>
  <si>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</si>
  <si>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</si>
  <si>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</si>
  <si>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</si>
  <si>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</si>
  <si>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</si>
  <si>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</si>
  <si>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</si>
  <si>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</si>
  <si>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</si>
  <si>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</si>
  <si>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</si>
  <si>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</si>
  <si>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</si>
  <si>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</si>
  <si>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</si>
  <si>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</si>
  <si>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</si>
  <si>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</si>
  <si>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</si>
  <si>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</si>
  <si>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</si>
  <si>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</si>
  <si>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</si>
  <si>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</si>
  <si>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</si>
  <si>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</si>
  <si>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</si>
  <si>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</si>
  <si>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</si>
  <si>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</si>
  <si>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</si>
  <si>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</si>
  <si>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</si>
  <si>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</si>
  <si>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</si>
  <si>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</si>
  <si>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</si>
  <si>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</si>
  <si>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</si>
  <si>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</si>
  <si>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</si>
  <si>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</si>
  <si>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</si>
  <si>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</si>
  <si>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</si>
  <si>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</si>
  <si>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</si>
  <si>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</si>
  <si>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</si>
  <si>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</si>
  <si>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</si>
  <si>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</si>
  <si>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</si>
  <si>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</si>
  <si>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</si>
  <si>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</si>
  <si>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</si>
  <si>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</si>
  <si>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</si>
  <si>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</si>
  <si>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</si>
  <si>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</si>
  <si>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</si>
  <si>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</si>
  <si>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</si>
  <si>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</si>
  <si>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</si>
  <si>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</si>
  <si>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</si>
  <si>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</si>
  <si>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</si>
  <si>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</si>
  <si>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</si>
  <si>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</si>
  <si>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</si>
  <si>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</si>
  <si>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</si>
  <si>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</si>
  <si>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</si>
  <si>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</si>
  <si>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</si>
  <si>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</si>
  <si>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</si>
  <si>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</si>
  <si>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</si>
  <si>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</si>
  <si>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</si>
  <si>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</si>
  <si>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</si>
  <si>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</si>
  <si>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</si>
  <si>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</si>
  <si>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</si>
  <si>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</si>
  <si>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</si>
  <si>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</si>
  <si>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</si>
  <si>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</si>
  <si>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</si>
  <si>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</si>
  <si>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</si>
  <si>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</si>
  <si>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</si>
  <si>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</si>
  <si>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</si>
  <si>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</si>
  <si>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</si>
  <si>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</si>
  <si>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</si>
  <si>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</si>
  <si>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</si>
  <si>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</si>
  <si>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</si>
  <si>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</si>
  <si>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</si>
  <si>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</si>
  <si>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</si>
  <si>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</si>
  <si>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</si>
  <si>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</si>
  <si>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</si>
  <si>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</si>
  <si>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</si>
  <si>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</si>
  <si>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</si>
  <si>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</si>
  <si>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</si>
  <si>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</si>
  <si>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</si>
  <si>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</si>
  <si>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</si>
  <si>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</si>
  <si>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</si>
  <si>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</si>
  <si>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</si>
  <si>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</si>
  <si>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</si>
  <si>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</si>
  <si>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</si>
  <si>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</si>
  <si>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</si>
  <si>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</si>
  <si>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</si>
  <si>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</si>
  <si>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</si>
  <si>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</si>
  <si>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</si>
  <si>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</si>
  <si>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</si>
  <si>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</si>
  <si>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</si>
  <si>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</si>
  <si>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</si>
  <si>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</si>
  <si>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</si>
  <si>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</si>
  <si>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</si>
  <si>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</si>
  <si>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</si>
  <si>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</si>
  <si>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</si>
  <si>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</si>
  <si>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</si>
  <si>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</si>
  <si>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</si>
  <si>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</si>
  <si>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</si>
  <si>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</si>
  <si>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</si>
  <si>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</si>
  <si>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</si>
  <si>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</si>
  <si>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</si>
  <si>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</si>
  <si>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</si>
  <si>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</si>
  <si>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</si>
  <si>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</si>
  <si>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</si>
  <si>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</si>
  <si>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</si>
  <si>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</si>
  <si>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</si>
  <si>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</si>
  <si>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</si>
  <si>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</si>
  <si>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</si>
  <si>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</si>
  <si>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</si>
  <si>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</si>
  <si>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</si>
  <si>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</si>
  <si>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</si>
  <si>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</si>
  <si>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</si>
  <si>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</si>
  <si>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</si>
  <si>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</si>
  <si>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</si>
  <si>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</si>
  <si>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</si>
  <si>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</si>
  <si>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</si>
  <si>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</si>
  <si>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</si>
  <si>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</si>
  <si>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</si>
  <si>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</si>
  <si>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</si>
  <si>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</si>
  <si>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</si>
  <si>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</si>
  <si>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</si>
  <si>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</si>
  <si>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</si>
  <si>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</si>
  <si>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</si>
  <si>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</si>
  <si>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</si>
  <si>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</si>
  <si>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</si>
  <si>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</si>
  <si>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</si>
  <si>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</si>
  <si>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</si>
  <si>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</si>
  <si>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</si>
  <si>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</si>
  <si>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</si>
  <si>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</si>
  <si>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</si>
  <si>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</si>
  <si>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</si>
  <si>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</si>
  <si>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</si>
  <si>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</si>
  <si>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</si>
  <si>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</si>
  <si>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</si>
  <si>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</si>
  <si>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</si>
  <si>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</si>
  <si>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</si>
  <si>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</si>
  <si>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</si>
  <si>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</si>
  <si>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</si>
  <si>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</si>
  <si>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</si>
  <si>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</si>
  <si>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</si>
  <si>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</si>
  <si>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</si>
  <si>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</si>
  <si>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</si>
  <si>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</si>
  <si>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</si>
  <si>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</si>
  <si>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</si>
  <si>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</si>
  <si>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</si>
  <si>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</si>
  <si>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</si>
  <si>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</si>
  <si>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</si>
  <si>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</si>
  <si>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</si>
  <si>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</si>
  <si>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</si>
  <si>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</si>
  <si>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</si>
  <si>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</si>
  <si>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</si>
  <si>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</si>
  <si>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</si>
  <si>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</si>
  <si>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</si>
  <si>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</si>
  <si>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</si>
  <si>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</si>
  <si>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</si>
  <si>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</si>
  <si>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</si>
  <si>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</si>
  <si>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</si>
  <si>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</si>
  <si>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</si>
  <si>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</si>
  <si>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</si>
  <si>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</si>
  <si>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</si>
  <si>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</si>
  <si>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</si>
  <si>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</si>
  <si>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</si>
  <si>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</si>
  <si>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</si>
  <si>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</si>
  <si>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</si>
  <si>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</si>
  <si>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</si>
  <si>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</si>
  <si>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</si>
  <si>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</si>
  <si>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</si>
  <si>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</si>
  <si>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</si>
  <si>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</si>
  <si>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</si>
  <si>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</si>
  <si>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</si>
  <si>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</si>
  <si>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</si>
  <si>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</si>
  <si>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</si>
  <si>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</si>
  <si>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</si>
  <si>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</si>
  <si>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</si>
  <si>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</si>
  <si>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</si>
  <si>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</si>
  <si>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</si>
  <si>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</si>
  <si>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</si>
  <si>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</si>
  <si>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</si>
  <si>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</si>
  <si>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</si>
  <si>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</si>
  <si>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</si>
  <si>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</si>
  <si>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</si>
  <si>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</si>
  <si>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</si>
  <si>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</si>
  <si>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</si>
  <si>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</si>
  <si>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</si>
  <si>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</si>
  <si>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</si>
  <si>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</si>
  <si>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</si>
  <si>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</si>
  <si>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</si>
  <si>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</si>
  <si>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</si>
  <si>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</si>
  <si>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</si>
  <si>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</si>
  <si>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</si>
  <si>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</si>
  <si>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</si>
  <si>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</si>
  <si>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</si>
  <si>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</si>
  <si>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</si>
  <si>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</si>
  <si>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</si>
  <si>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</si>
  <si>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</si>
  <si>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</si>
  <si>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</si>
  <si>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</si>
  <si>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</si>
  <si>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</si>
  <si>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</si>
  <si>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</si>
  <si>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</si>
  <si>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</si>
  <si>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</si>
  <si>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</si>
  <si>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</si>
  <si>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</si>
  <si>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</si>
  <si>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</si>
  <si>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</si>
  <si>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</si>
  <si>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</si>
  <si>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</si>
  <si>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</si>
  <si>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</si>
  <si>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</si>
  <si>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</si>
  <si>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</si>
  <si>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</si>
  <si>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</si>
  <si>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</si>
  <si>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</si>
  <si>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</si>
  <si>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</si>
  <si>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</si>
  <si>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</si>
  <si>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</si>
  <si>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</si>
  <si>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</si>
  <si>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</si>
  <si>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</si>
  <si>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</si>
  <si>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</si>
  <si>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</si>
  <si>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</si>
  <si>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</si>
  <si>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</si>
  <si>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</si>
  <si>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</si>
  <si>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</si>
  <si>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</si>
  <si>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</si>
  <si>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</si>
  <si>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</si>
  <si>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</si>
  <si>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</si>
  <si>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</si>
  <si>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</si>
  <si>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</si>
  <si>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</si>
  <si>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</si>
  <si>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</si>
  <si>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</si>
  <si>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</si>
  <si>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</si>
  <si>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</si>
  <si>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</si>
  <si>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</si>
  <si>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</si>
  <si>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</si>
  <si>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</si>
  <si>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</si>
  <si>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</si>
  <si>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</si>
  <si>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</si>
  <si>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</si>
  <si>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</si>
  <si>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</si>
  <si>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</si>
  <si>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</si>
  <si>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</si>
  <si>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</si>
  <si>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</si>
  <si>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</si>
  <si>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</si>
  <si>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</si>
  <si>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</si>
  <si>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</si>
  <si>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</si>
  <si>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</si>
  <si>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</si>
  <si>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</si>
  <si>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</si>
  <si>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</si>
  <si>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</si>
  <si>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</si>
  <si>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</si>
  <si>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</si>
  <si>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</si>
  <si>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</si>
  <si>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</si>
  <si>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</si>
  <si>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</si>
  <si>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</si>
  <si>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</si>
  <si>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</si>
  <si>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</si>
  <si>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</si>
  <si>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</si>
  <si>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</si>
  <si>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</si>
  <si>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</si>
  <si>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</si>
  <si>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</si>
  <si>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</si>
  <si>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</si>
  <si>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</si>
  <si>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</si>
  <si>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</si>
  <si>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</si>
  <si>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</si>
  <si>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</si>
  <si>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</si>
  <si>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</si>
  <si>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</si>
  <si>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</si>
  <si>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</si>
  <si>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</si>
  <si>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</si>
  <si>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</si>
  <si>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</si>
  <si>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</si>
  <si>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</si>
  <si>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</si>
  <si>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</si>
  <si>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</si>
  <si>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</si>
  <si>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</si>
  <si>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</si>
  <si>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</si>
  <si>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</si>
  <si>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</si>
  <si>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</si>
  <si>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</si>
  <si>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</si>
  <si>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</si>
  <si>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</si>
  <si>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</si>
  <si>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</si>
  <si>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</si>
  <si>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</si>
  <si>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</si>
  <si>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</si>
  <si>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</si>
  <si>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</si>
  <si>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</si>
  <si>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</si>
  <si>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</si>
  <si>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</si>
  <si>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</si>
  <si>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</si>
  <si>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</si>
  <si>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</si>
  <si>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</si>
  <si>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</si>
  <si>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</si>
  <si>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</si>
  <si>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</si>
  <si>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</si>
  <si>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</si>
  <si>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</si>
  <si>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</si>
  <si>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</si>
  <si>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</si>
  <si>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</si>
  <si>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</si>
  <si>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</si>
  <si>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</si>
  <si>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</si>
  <si>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</si>
  <si>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</si>
  <si>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</si>
  <si>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</si>
  <si>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</si>
  <si>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</si>
  <si>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</si>
  <si>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</si>
  <si>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</si>
  <si>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</si>
  <si>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</si>
  <si>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</si>
  <si>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</si>
  <si>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</si>
  <si>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</si>
  <si>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</si>
  <si>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</si>
  <si>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</si>
  <si>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</si>
  <si>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</si>
  <si>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</si>
  <si>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</si>
  <si>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</si>
  <si>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</si>
  <si>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</si>
  <si>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</si>
  <si>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</si>
  <si>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</si>
  <si>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</si>
  <si>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</si>
  <si>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</si>
  <si>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</si>
  <si>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</si>
  <si>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</si>
  <si>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</si>
  <si>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</si>
  <si>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</si>
  <si>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</si>
  <si>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</si>
  <si>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</si>
  <si>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</si>
  <si>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</si>
  <si>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</si>
  <si>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</si>
  <si>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</si>
  <si>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</si>
  <si>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</si>
  <si>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</si>
  <si>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</si>
  <si>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</si>
  <si>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</si>
  <si>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</si>
  <si>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</si>
  <si>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</si>
  <si>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</si>
  <si>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</si>
  <si>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</si>
  <si>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</si>
  <si>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</si>
  <si>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</si>
  <si>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</si>
  <si>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</si>
  <si>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</si>
  <si>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</si>
  <si>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</si>
  <si>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</si>
  <si>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</si>
  <si>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</si>
  <si>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</si>
  <si>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</si>
  <si>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</si>
  <si>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</si>
  <si>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</si>
  <si>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</si>
  <si>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</si>
  <si>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</si>
  <si>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</si>
  <si>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</si>
  <si>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</si>
  <si>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</si>
  <si>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</si>
  <si>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</si>
  <si>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</si>
  <si>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</si>
  <si>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</si>
  <si>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</si>
  <si>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</si>
  <si>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</si>
  <si>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</si>
  <si>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</si>
  <si>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</si>
  <si>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</si>
  <si>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</si>
  <si>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</si>
  <si>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</si>
  <si>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</si>
  <si>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</si>
  <si>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</si>
  <si>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</si>
  <si>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</si>
  <si>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</si>
  <si>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</si>
  <si>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</si>
  <si>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</si>
  <si>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</si>
  <si>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</si>
  <si>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</si>
  <si>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</si>
  <si>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</si>
  <si>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</si>
  <si>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</si>
  <si>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</si>
  <si>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</si>
  <si>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</si>
  <si>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</si>
  <si>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</si>
  <si>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</si>
  <si>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</si>
  <si>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</si>
  <si>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</si>
  <si>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</si>
  <si>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</si>
  <si>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</si>
  <si>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</si>
  <si>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</si>
  <si>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</si>
  <si>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</si>
  <si>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</si>
  <si>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</si>
  <si>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</si>
  <si>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</si>
  <si>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</si>
  <si>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</si>
  <si>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</si>
  <si>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</si>
  <si>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</si>
  <si>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</si>
  <si>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</si>
  <si>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</si>
  <si>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</si>
  <si>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</si>
  <si>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</si>
  <si>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</si>
  <si>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</si>
  <si>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</si>
  <si>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</si>
  <si>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</si>
  <si>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</si>
  <si>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</si>
  <si>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</si>
  <si>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</si>
  <si>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</si>
  <si>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</si>
  <si>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</si>
  <si>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</si>
  <si>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</si>
  <si>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</si>
  <si>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</si>
  <si>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</si>
  <si>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</si>
  <si>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</si>
  <si>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</si>
  <si>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</si>
  <si>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</si>
  <si>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</si>
  <si>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</si>
  <si>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</si>
  <si>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</si>
  <si>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</si>
  <si>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</si>
  <si>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</si>
  <si>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</si>
  <si>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</si>
  <si>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</si>
  <si>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</si>
  <si>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</si>
  <si>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</si>
  <si>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</si>
  <si>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</si>
  <si>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</si>
  <si>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</si>
  <si>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</si>
  <si>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</si>
  <si>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</si>
  <si>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</si>
  <si>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</si>
  <si>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</si>
  <si>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</si>
  <si>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</si>
  <si>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</si>
  <si>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</si>
  <si>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</si>
  <si>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</si>
  <si>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</si>
  <si>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</si>
  <si>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</si>
  <si>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</si>
  <si>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</si>
  <si>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</si>
  <si>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</si>
  <si>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</si>
  <si>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</si>
  <si>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</si>
  <si>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</si>
  <si>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</si>
  <si>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</si>
  <si>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</si>
  <si>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</si>
  <si>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</si>
  <si>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</si>
  <si>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</si>
  <si>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</si>
  <si>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</si>
  <si>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</si>
  <si>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</si>
  <si>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</si>
  <si>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</si>
  <si>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</si>
  <si>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</si>
  <si>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</si>
  <si>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</si>
  <si>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</si>
  <si>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</si>
  <si>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</si>
  <si>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</si>
  <si>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</si>
  <si>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</si>
  <si>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</si>
  <si>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</si>
  <si>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</si>
  <si>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</si>
  <si>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</si>
  <si>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</si>
  <si>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</si>
  <si>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</si>
  <si>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</si>
  <si>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</si>
  <si>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</si>
  <si>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</si>
  <si>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</si>
  <si>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</si>
  <si>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</si>
  <si>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</si>
  <si>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</si>
  <si>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</si>
  <si>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</si>
  <si>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</si>
  <si>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</si>
  <si>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</si>
  <si>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</si>
  <si>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</si>
  <si>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</si>
  <si>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</si>
  <si>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</si>
  <si>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</si>
  <si>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</si>
  <si>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</si>
  <si>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</si>
  <si>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</si>
  <si>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</si>
  <si>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</si>
  <si>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</si>
  <si>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</si>
  <si>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</si>
  <si>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</si>
  <si>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</si>
  <si>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</si>
  <si>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</si>
  <si>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</si>
  <si>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</si>
  <si>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</si>
  <si>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</si>
  <si>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</si>
  <si>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</si>
  <si>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</si>
  <si>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</si>
  <si>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</si>
  <si>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</si>
  <si>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</si>
  <si>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</si>
  <si>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</si>
  <si>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</si>
  <si>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</si>
  <si>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</si>
  <si>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</si>
  <si>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</si>
  <si>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</si>
  <si>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</si>
  <si>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</si>
  <si>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</si>
  <si>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</si>
  <si>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</si>
  <si>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</si>
  <si>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</si>
  <si>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</si>
  <si>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</si>
  <si>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</si>
  <si>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</si>
  <si>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</si>
  <si>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</si>
  <si>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</si>
  <si>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</si>
  <si>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</si>
  <si>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</si>
  <si>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</si>
  <si>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</si>
  <si>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</si>
  <si>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</si>
  <si>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</si>
  <si>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</si>
  <si>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</si>
  <si>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</si>
  <si>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</si>
  <si>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</si>
  <si>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</si>
  <si>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</si>
  <si>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</si>
  <si>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</si>
  <si>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</si>
  <si>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</si>
  <si>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</si>
  <si>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</si>
  <si>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</si>
  <si>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</si>
  <si>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</si>
  <si>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</si>
  <si>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</si>
  <si>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</si>
  <si>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</si>
  <si>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</si>
  <si>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</si>
  <si>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</si>
  <si>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</si>
  <si>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</si>
  <si>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</si>
  <si>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</si>
  <si>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</si>
  <si>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</si>
  <si>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</si>
  <si>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</si>
  <si>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</si>
  <si>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</si>
  <si>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</si>
  <si>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</si>
  <si>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</si>
  <si>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</si>
  <si>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</si>
  <si>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</si>
  <si>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</si>
  <si>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</si>
  <si>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</si>
  <si>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</si>
  <si>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</si>
  <si>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</si>
  <si>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</si>
  <si>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</si>
  <si>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</si>
  <si>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</si>
  <si>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</si>
  <si>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</si>
  <si>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</si>
  <si>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</si>
  <si>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</si>
  <si>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</si>
  <si>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</si>
  <si>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</si>
  <si>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</si>
  <si>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</si>
  <si>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</si>
  <si>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</si>
  <si>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</si>
  <si>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</si>
  <si>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</si>
  <si>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</si>
  <si>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</si>
  <si>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</si>
  <si>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</si>
  <si>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</si>
  <si>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</si>
  <si>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</si>
  <si>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</si>
  <si>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</si>
  <si>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</si>
  <si>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</si>
  <si>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</si>
  <si>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</si>
  <si>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</si>
  <si>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</si>
  <si>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</si>
  <si>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</si>
  <si>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</si>
  <si>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</si>
  <si>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</si>
  <si>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</si>
  <si>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</si>
  <si>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</si>
  <si>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</si>
  <si>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</si>
  <si>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</si>
  <si>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</si>
  <si>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</si>
  <si>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</si>
  <si>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</si>
  <si>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</si>
  <si>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</si>
  <si>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</si>
  <si>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</si>
  <si>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</si>
  <si>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</si>
  <si>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</si>
  <si>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</si>
  <si>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</si>
  <si>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</si>
  <si>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</si>
  <si>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</si>
  <si>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</si>
  <si>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</si>
  <si>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</si>
  <si>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</si>
  <si>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</si>
  <si>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</si>
  <si>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</si>
  <si>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</si>
  <si>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</si>
  <si>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</si>
  <si>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</si>
  <si>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</si>
  <si>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</si>
  <si>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</si>
  <si>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</si>
  <si>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</si>
  <si>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</si>
  <si>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</si>
  <si>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</si>
  <si>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</si>
  <si>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</si>
  <si>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</si>
  <si>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</si>
  <si>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</si>
  <si>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</si>
  <si>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</si>
  <si>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</si>
  <si>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</si>
  <si>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</si>
  <si>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</si>
  <si>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</si>
  <si>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</si>
  <si>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</si>
  <si>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</si>
  <si>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</si>
  <si>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</si>
  <si>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</si>
  <si>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</si>
  <si>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</si>
  <si>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</si>
  <si>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</si>
  <si>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</si>
  <si>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</si>
  <si>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</si>
  <si>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</si>
  <si>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</si>
  <si>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</si>
  <si>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</si>
  <si>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</si>
  <si>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</si>
  <si>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</si>
  <si>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</si>
  <si>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</si>
  <si>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</si>
  <si>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</si>
  <si>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</si>
  <si>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</si>
  <si>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</si>
  <si>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</si>
  <si>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</si>
  <si>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</si>
  <si>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</si>
  <si>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</si>
  <si>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</si>
  <si>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</si>
  <si>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</si>
  <si>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</si>
  <si>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</si>
  <si>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</si>
  <si>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</si>
  <si>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</si>
  <si>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</si>
  <si>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</si>
  <si>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</si>
  <si>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</si>
  <si>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</si>
  <si>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</si>
  <si>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</si>
  <si>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</si>
  <si>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</si>
  <si>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</si>
  <si>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</si>
  <si>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</si>
  <si>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</si>
  <si>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</si>
  <si>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</si>
  <si>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</si>
  <si>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</si>
  <si>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</si>
  <si>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</si>
  <si>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</si>
  <si>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</si>
  <si>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</si>
  <si>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</si>
  <si>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</si>
  <si>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</si>
  <si>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</si>
  <si>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</si>
  <si>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</si>
  <si>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</si>
  <si>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</si>
  <si>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</si>
  <si>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</si>
  <si>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</si>
  <si>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</si>
  <si>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</si>
  <si>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</si>
  <si>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</si>
  <si>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</si>
  <si>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</si>
  <si>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</si>
  <si>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</si>
  <si>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</si>
  <si>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</si>
  <si>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</si>
  <si>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</si>
  <si>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</si>
  <si>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</si>
  <si>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</si>
  <si>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</si>
  <si>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</si>
  <si>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</si>
  <si>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</si>
  <si>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</si>
  <si>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</si>
  <si>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</si>
  <si>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</si>
  <si>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</si>
  <si>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</si>
  <si>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</si>
  <si>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</si>
  <si>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</si>
  <si>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</si>
  <si>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</si>
  <si>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</si>
  <si>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</si>
  <si>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</si>
  <si>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</si>
  <si>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</si>
  <si>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</si>
  <si>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</si>
  <si>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</si>
  <si>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</si>
  <si>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</si>
  <si>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</si>
  <si>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</si>
  <si>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</si>
  <si>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</si>
  <si>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</si>
  <si>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</si>
  <si>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</si>
  <si>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</si>
  <si>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</si>
  <si>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</si>
  <si>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</si>
  <si>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</si>
  <si>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</si>
  <si>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</si>
  <si>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</si>
  <si>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</si>
  <si>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</si>
  <si>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</si>
  <si>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</si>
  <si>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</si>
  <si>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</si>
  <si>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</si>
  <si>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</si>
  <si>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</si>
  <si>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</si>
  <si>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</si>
  <si>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</si>
  <si>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</si>
  <si>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</si>
  <si>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</si>
  <si>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</si>
  <si>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</si>
  <si>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</si>
  <si>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</si>
  <si>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</si>
  <si>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</si>
  <si>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</si>
  <si>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</si>
  <si>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</si>
  <si>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</si>
  <si>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</si>
  <si>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</si>
  <si>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</si>
  <si>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</si>
  <si>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</si>
  <si>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</si>
  <si>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</si>
  <si>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</si>
  <si>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</si>
  <si>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</si>
  <si>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</si>
  <si>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</si>
  <si>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</si>
  <si>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</si>
  <si>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</si>
  <si>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</si>
  <si>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</si>
  <si>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</si>
  <si>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</si>
  <si>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</si>
  <si>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</si>
  <si>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</si>
  <si>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</si>
  <si>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</si>
  <si>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</si>
  <si>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</si>
  <si>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</si>
  <si>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</si>
  <si>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</si>
  <si>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</si>
  <si>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</si>
  <si>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</si>
  <si>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</si>
  <si>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</si>
  <si>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</si>
  <si>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</si>
  <si>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</si>
  <si>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</si>
  <si>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</si>
  <si>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</si>
  <si>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</si>
  <si>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</si>
  <si>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</si>
  <si>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</si>
  <si>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</si>
  <si>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</si>
  <si>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</si>
  <si>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</si>
  <si>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</si>
  <si>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</si>
  <si>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</si>
  <si>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</si>
  <si>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</si>
  <si>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</si>
  <si>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</si>
  <si>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</si>
  <si>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</si>
  <si>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</si>
  <si>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</si>
  <si>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</si>
  <si>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</si>
  <si>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</si>
  <si>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</si>
  <si>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</si>
  <si>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</si>
  <si>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</si>
  <si>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</si>
  <si>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</si>
  <si>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</si>
  <si>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</si>
  <si>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</si>
  <si>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</si>
  <si>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</si>
  <si>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</si>
  <si>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</si>
  <si>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</si>
  <si>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</si>
  <si>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</si>
  <si>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</si>
  <si>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</si>
  <si>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</si>
  <si>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</si>
  <si>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</si>
  <si>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</si>
  <si>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</si>
  <si>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</si>
  <si>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</si>
  <si>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</si>
  <si>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</si>
  <si>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</si>
  <si>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</si>
  <si>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</si>
  <si>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</si>
  <si>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</si>
  <si>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</si>
  <si>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</si>
  <si>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</si>
  <si>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</si>
  <si>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</si>
  <si>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</si>
  <si>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</si>
  <si>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</si>
  <si>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</si>
  <si>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</si>
  <si>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</si>
  <si>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</si>
  <si>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</si>
  <si>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</si>
  <si>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</si>
  <si>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</si>
  <si>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</si>
  <si>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</si>
  <si>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</si>
  <si>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</si>
  <si>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</si>
  <si>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</si>
  <si>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</si>
  <si>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</si>
  <si>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</si>
  <si>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</si>
  <si>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</si>
  <si>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</si>
  <si>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</si>
  <si>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</si>
  <si>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</si>
  <si>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</si>
  <si>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</si>
  <si>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</si>
  <si>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</si>
  <si>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</si>
  <si>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</si>
  <si>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</si>
  <si>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</si>
  <si>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</si>
  <si>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</si>
  <si>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</si>
  <si>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</si>
  <si>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</si>
  <si>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</si>
  <si>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</si>
  <si>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</si>
  <si>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</si>
  <si>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</si>
  <si>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</si>
  <si>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</si>
  <si>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</si>
  <si>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</si>
  <si>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</si>
  <si>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</si>
  <si>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</si>
  <si>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</si>
  <si>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</si>
  <si>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</si>
  <si>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</si>
  <si>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</si>
  <si>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</si>
  <si>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</si>
  <si>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</si>
  <si>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</si>
  <si>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</si>
  <si>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</si>
  <si>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</si>
  <si>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</si>
  <si>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</si>
  <si>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</si>
  <si>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</si>
  <si>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</si>
  <si>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</si>
  <si>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</si>
  <si>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</si>
  <si>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</si>
  <si>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</si>
  <si>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</si>
  <si>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</si>
  <si>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</si>
  <si>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</si>
  <si>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</si>
  <si>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</si>
  <si>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</si>
  <si>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</si>
  <si>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</si>
  <si>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</si>
  <si>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</si>
  <si>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</si>
  <si>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</si>
  <si>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</si>
  <si>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</si>
  <si>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</si>
  <si>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</si>
  <si>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</si>
  <si>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</si>
  <si>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</si>
  <si>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</si>
  <si>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</si>
  <si>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</si>
  <si>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</si>
  <si>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</si>
  <si>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</si>
  <si>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</si>
  <si>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</si>
  <si>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</si>
  <si>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</si>
  <si>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</si>
  <si>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</si>
  <si>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</si>
  <si>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</si>
  <si>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</si>
  <si>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</si>
  <si>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</si>
  <si>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</si>
  <si>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</si>
  <si>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</si>
  <si>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</si>
  <si>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</si>
  <si>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</si>
  <si>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</si>
  <si>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</si>
  <si>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</si>
  <si>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</si>
  <si>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</si>
  <si>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</si>
  <si>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</si>
  <si>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</si>
  <si>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</si>
  <si>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</si>
  <si>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</si>
  <si>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</si>
  <si>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</si>
  <si>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</si>
  <si>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</si>
  <si>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</si>
  <si>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</si>
  <si>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</si>
  <si>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</si>
  <si>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</si>
  <si>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</si>
  <si>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</si>
  <si>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</si>
  <si>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</si>
  <si>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</si>
  <si>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</si>
  <si>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</si>
  <si>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</si>
  <si>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</si>
  <si>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</si>
  <si>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</si>
  <si>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</si>
  <si>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</si>
  <si>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</si>
  <si>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</si>
  <si>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</si>
  <si>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</si>
  <si>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</si>
  <si>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</si>
  <si>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</si>
  <si>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</si>
  <si>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</si>
  <si>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</si>
  <si>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</si>
  <si>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</si>
  <si>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</si>
  <si>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</si>
  <si>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</si>
  <si>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</si>
  <si>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</si>
  <si>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</si>
  <si>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</si>
  <si>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</si>
  <si>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</si>
  <si>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</si>
  <si>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</si>
  <si>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</si>
  <si>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</si>
  <si>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</si>
  <si>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</si>
  <si>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</si>
  <si>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</si>
  <si>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</si>
  <si>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</si>
  <si>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</si>
  <si>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</si>
  <si>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</si>
  <si>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</si>
  <si>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</si>
  <si>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</si>
  <si>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</si>
  <si>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</si>
  <si>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</si>
  <si>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</si>
  <si>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</si>
  <si>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</si>
  <si>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</si>
  <si>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</si>
  <si>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</si>
  <si>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</si>
  <si>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</si>
  <si>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</si>
  <si>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</si>
  <si>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</si>
  <si>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</si>
  <si>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</si>
  <si>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</si>
  <si>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</si>
  <si>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</si>
  <si>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</si>
  <si>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</si>
  <si>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</si>
  <si>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</si>
  <si>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</si>
  <si>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</si>
  <si>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</si>
  <si>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</si>
  <si>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</si>
  <si>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</si>
  <si>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</si>
  <si>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</si>
  <si>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</si>
  <si>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</si>
  <si>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</si>
  <si>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</si>
  <si>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</si>
  <si>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</si>
  <si>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</si>
  <si>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</si>
  <si>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</si>
  <si>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</si>
  <si>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</si>
  <si>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</si>
  <si>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</si>
  <si>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</si>
  <si>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</si>
  <si>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</si>
  <si>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</si>
  <si>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</si>
  <si>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</si>
  <si>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</si>
  <si>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</si>
  <si>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</si>
  <si>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</si>
  <si>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</si>
  <si>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</si>
  <si>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</si>
  <si>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</si>
  <si>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</si>
  <si>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</si>
  <si>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</si>
  <si>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</si>
  <si>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</si>
  <si>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</si>
  <si>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</si>
  <si>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</si>
  <si>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</si>
  <si>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</si>
  <si>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</si>
  <si>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</si>
  <si>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</si>
  <si>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</si>
  <si>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</si>
  <si>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</si>
  <si>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</si>
  <si>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</si>
  <si>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</si>
  <si>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</si>
  <si>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</si>
  <si>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</si>
  <si>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</si>
  <si>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</si>
  <si>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</si>
  <si>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</si>
  <si>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</si>
  <si>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</si>
  <si>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</si>
  <si>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</si>
  <si>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</si>
  <si>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</si>
  <si>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</si>
  <si>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</si>
  <si>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</si>
  <si>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</si>
  <si>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</si>
  <si>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</si>
  <si>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</si>
  <si>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</si>
  <si>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</si>
  <si>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</si>
  <si>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</si>
  <si>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</si>
  <si>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</si>
  <si>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</si>
  <si>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</si>
  <si>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</si>
  <si>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</si>
  <si>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</si>
  <si>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</si>
  <si>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</si>
  <si>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</si>
  <si>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</si>
  <si>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</si>
  <si>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</si>
  <si>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</si>
  <si>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</si>
  <si>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</si>
  <si>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</si>
  <si>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</si>
  <si>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</si>
  <si>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</si>
  <si>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</si>
  <si>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</si>
  <si>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</si>
  <si>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</si>
  <si>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</si>
  <si>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</si>
  <si>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</si>
  <si>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</si>
  <si>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</si>
  <si>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</si>
  <si>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</si>
  <si>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</si>
  <si>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</si>
  <si>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</si>
  <si>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</si>
  <si>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</si>
  <si>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</si>
  <si>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</si>
  <si>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</si>
  <si>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</si>
  <si>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</si>
  <si>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</si>
  <si>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</si>
  <si>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</si>
  <si>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</si>
  <si>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</si>
  <si>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</si>
  <si>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</si>
  <si>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</si>
  <si>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</si>
  <si>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</si>
  <si>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</si>
  <si>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</si>
  <si>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</si>
  <si>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</si>
  <si>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</si>
  <si>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</si>
  <si>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</si>
  <si>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</si>
  <si>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</si>
  <si>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</si>
  <si>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</si>
  <si>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</si>
  <si>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</si>
  <si>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</si>
  <si>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</si>
  <si>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</si>
  <si>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</si>
  <si>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</si>
  <si>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</si>
  <si>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</si>
  <si>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</si>
  <si>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</si>
  <si>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</si>
  <si>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</si>
  <si>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</si>
  <si>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</si>
  <si>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</si>
  <si>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</si>
  <si>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</si>
  <si>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</si>
  <si>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</si>
  <si>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</si>
  <si>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</si>
  <si>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</si>
  <si>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</si>
  <si>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</si>
  <si>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</si>
  <si>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</si>
  <si>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</si>
  <si>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</si>
  <si>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</si>
  <si>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</si>
  <si>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</si>
  <si>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</si>
  <si>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</si>
  <si>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</si>
  <si>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</si>
  <si>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</si>
  <si>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</si>
  <si>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</si>
  <si>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</si>
  <si>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</si>
  <si>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</si>
  <si>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</si>
  <si>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</si>
  <si>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</si>
  <si>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</si>
  <si>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</si>
  <si>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</si>
  <si>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</si>
  <si>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</si>
  <si>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</si>
  <si>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</si>
  <si>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</si>
  <si>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</si>
  <si>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</si>
  <si>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</si>
  <si>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</si>
  <si>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</si>
  <si>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</si>
  <si>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</si>
  <si>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</si>
  <si>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</si>
  <si>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</si>
  <si>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</si>
  <si>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</si>
  <si>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</si>
  <si>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</si>
  <si>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</si>
  <si>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</si>
  <si>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</si>
  <si>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</si>
  <si>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</si>
  <si>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</si>
  <si>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</si>
  <si>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</si>
  <si>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</si>
  <si>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</si>
  <si>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</si>
  <si>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</si>
  <si>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</si>
  <si>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</si>
  <si>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</si>
  <si>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</si>
  <si>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</si>
  <si>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</si>
  <si>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</si>
  <si>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</si>
  <si>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</si>
  <si>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</si>
  <si>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</si>
  <si>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</si>
  <si>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</si>
  <si>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</si>
  <si>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</si>
  <si>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</si>
  <si>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</si>
  <si>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</si>
  <si>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</si>
  <si>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</si>
  <si>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</si>
  <si>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</si>
  <si>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</si>
  <si>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</si>
  <si>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</si>
  <si>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</si>
  <si>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</si>
  <si>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</si>
  <si>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</si>
  <si>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</si>
  <si>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</si>
  <si>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</si>
  <si>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</si>
  <si>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</si>
  <si>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</si>
  <si>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</si>
  <si>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</si>
  <si>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</si>
  <si>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</si>
  <si>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</si>
  <si>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</si>
  <si>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</si>
  <si>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</si>
  <si>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</si>
  <si>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</si>
  <si>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</si>
  <si>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</si>
  <si>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</si>
  <si>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</si>
  <si>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</si>
  <si>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</si>
  <si>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</si>
  <si>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</si>
  <si>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</si>
  <si>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</si>
  <si>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</si>
  <si>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</si>
  <si>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</si>
  <si>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</si>
  <si>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</si>
  <si>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</si>
  <si>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</si>
  <si>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</si>
  <si>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</si>
  <si>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</si>
  <si>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</si>
  <si>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</si>
  <si>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</si>
  <si>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</si>
  <si>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</si>
  <si>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</si>
  <si>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</si>
  <si>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</si>
  <si>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</si>
  <si>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</si>
  <si>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</si>
  <si>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</si>
  <si>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</si>
  <si>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</si>
  <si>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</si>
  <si>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</si>
  <si>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</si>
  <si>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</si>
  <si>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</si>
  <si>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</si>
  <si>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</si>
  <si>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</si>
  <si>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</si>
  <si>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</si>
  <si>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</si>
  <si>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</si>
  <si>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</si>
  <si>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</si>
  <si>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</si>
  <si>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</si>
  <si>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</si>
  <si>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</si>
  <si>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</si>
  <si>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</si>
  <si>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</si>
  <si>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</si>
  <si>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</si>
  <si>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</si>
  <si>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</si>
  <si>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</si>
  <si>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</si>
  <si>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</si>
  <si>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</si>
  <si>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</si>
  <si>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</si>
  <si>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</si>
  <si>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</si>
  <si>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</si>
  <si>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</si>
  <si>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</si>
  <si>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</si>
  <si>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</si>
  <si>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</si>
  <si>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</si>
  <si>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</si>
  <si>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</si>
  <si>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</si>
  <si>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</si>
  <si>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</si>
  <si>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</si>
  <si>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</si>
  <si>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</si>
  <si>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</si>
  <si>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</si>
  <si>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</si>
  <si>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</si>
  <si>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</si>
  <si>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</si>
  <si>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</si>
  <si>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</si>
  <si>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</si>
  <si>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</si>
  <si>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</si>
  <si>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</si>
  <si>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</si>
  <si>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</si>
  <si>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</si>
  <si>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</si>
  <si>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</si>
  <si>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</si>
  <si>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</si>
  <si>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</si>
  <si>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</si>
  <si>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</si>
  <si>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</si>
  <si>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</si>
  <si>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</si>
  <si>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</si>
  <si>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</si>
  <si>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</si>
  <si>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</si>
  <si>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</si>
  <si>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</si>
  <si>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</si>
  <si>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</si>
  <si>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</si>
  <si>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</si>
  <si>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</si>
  <si>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</si>
  <si>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</si>
  <si>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</si>
  <si>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</si>
  <si>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</si>
  <si>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</si>
  <si>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</si>
  <si>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</si>
  <si>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</si>
  <si>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</si>
  <si>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</si>
  <si>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</si>
  <si>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</si>
  <si>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</si>
  <si>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</si>
  <si>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</si>
  <si>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</si>
  <si>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</si>
  <si>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</si>
  <si>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</si>
  <si>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</si>
  <si>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</si>
  <si>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</si>
  <si>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</si>
  <si>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</si>
  <si>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</si>
  <si>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</si>
  <si>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</si>
  <si>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</si>
  <si>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</si>
  <si>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</si>
  <si>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</si>
  <si>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</si>
  <si>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</si>
  <si>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</si>
  <si>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</si>
  <si>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</si>
  <si>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</si>
  <si>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</si>
  <si>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</si>
  <si>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</si>
  <si>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</si>
  <si>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</si>
  <si>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</si>
  <si>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</si>
  <si>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</si>
  <si>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</si>
  <si>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</si>
  <si>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</si>
  <si>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</si>
  <si>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</si>
  <si>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</si>
  <si>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</si>
  <si>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</si>
  <si>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</si>
  <si>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</si>
  <si>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</si>
  <si>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</si>
  <si>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</si>
  <si>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</si>
  <si>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</si>
  <si>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</si>
  <si>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</si>
  <si>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</si>
  <si>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</si>
  <si>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</si>
  <si>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</si>
  <si>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</si>
  <si>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</si>
  <si>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</si>
  <si>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</si>
  <si>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</si>
  <si>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</si>
  <si>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</si>
  <si>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</si>
  <si>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</si>
  <si>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</si>
  <si>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</si>
  <si>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</si>
  <si>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</si>
  <si>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</si>
  <si>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</si>
  <si>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</si>
  <si>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</si>
  <si>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</si>
  <si>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</si>
  <si>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</si>
  <si>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</si>
  <si>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</si>
  <si>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</si>
  <si>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</si>
  <si>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</si>
  <si>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</si>
  <si>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</si>
  <si>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</si>
  <si>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</si>
  <si>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</si>
  <si>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</si>
  <si>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</si>
  <si>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</si>
  <si>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</si>
  <si>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</si>
  <si>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</si>
  <si>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</si>
  <si>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</si>
  <si>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</si>
  <si>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</si>
  <si>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</si>
  <si>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</si>
  <si>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</si>
  <si>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</si>
  <si>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</si>
  <si>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</si>
  <si>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</si>
  <si>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</si>
  <si>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</si>
  <si>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</si>
  <si>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</si>
  <si>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</si>
  <si>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</si>
  <si>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</si>
  <si>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</si>
  <si>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</si>
  <si>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</si>
  <si>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</si>
  <si>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</si>
  <si>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</si>
  <si>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</si>
  <si>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</si>
  <si>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</si>
  <si>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</si>
  <si>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</si>
  <si>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</si>
  <si>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</si>
  <si>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</si>
  <si>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</si>
  <si>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</si>
  <si>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</si>
  <si>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</si>
  <si>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</si>
  <si>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</si>
  <si>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</si>
  <si>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</si>
  <si>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</si>
  <si>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</si>
  <si>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</si>
  <si>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</si>
  <si>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</si>
  <si>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</si>
  <si>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</si>
  <si>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</si>
  <si>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</si>
  <si>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</si>
  <si>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</si>
  <si>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</si>
  <si>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</si>
  <si>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</si>
  <si>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</si>
  <si>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</si>
  <si>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</si>
  <si>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</si>
  <si>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</si>
  <si>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</si>
  <si>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</si>
  <si>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</si>
  <si>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</si>
  <si>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</si>
  <si>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</si>
  <si>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</si>
  <si>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</si>
  <si>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</si>
  <si>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</si>
  <si>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</si>
  <si>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</si>
  <si>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</si>
  <si>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</si>
  <si>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</si>
  <si>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</si>
  <si>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</si>
  <si>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</si>
  <si>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</si>
  <si>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</si>
  <si>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</si>
  <si>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</si>
  <si>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</si>
  <si>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</si>
  <si>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</si>
  <si>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</si>
  <si>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</si>
  <si>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</si>
  <si>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</si>
  <si>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</si>
  <si>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</si>
  <si>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</si>
  <si>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</si>
  <si>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</si>
  <si>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</si>
  <si>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</si>
  <si>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</si>
  <si>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</si>
  <si>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</si>
  <si>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</si>
  <si>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</si>
  <si>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</si>
  <si>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</si>
  <si>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</si>
  <si>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</si>
  <si>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</si>
  <si>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</si>
  <si>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</si>
  <si>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</si>
  <si>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</si>
  <si>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</si>
  <si>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</si>
  <si>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</si>
  <si>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</si>
  <si>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</si>
  <si>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</si>
  <si>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</si>
  <si>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</si>
  <si>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</si>
  <si>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</si>
  <si>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</si>
  <si>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</si>
  <si>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</si>
  <si>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</si>
  <si>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</si>
  <si>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</si>
  <si>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</si>
  <si>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</si>
  <si>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</si>
  <si>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</si>
  <si>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</si>
  <si>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</si>
  <si>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</si>
  <si>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</si>
  <si>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</si>
  <si>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</si>
  <si>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</si>
  <si>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</si>
  <si>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</si>
  <si>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</si>
  <si>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</si>
  <si>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</si>
  <si>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</si>
  <si>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</si>
  <si>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</si>
  <si>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</si>
  <si>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</si>
  <si>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</si>
  <si>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</si>
  <si>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</si>
  <si>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</si>
  <si>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</si>
  <si>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</si>
  <si>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</si>
  <si>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</si>
  <si>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</si>
  <si>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</si>
  <si>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</si>
  <si>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</si>
  <si>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</si>
  <si>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</si>
  <si>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</si>
  <si>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</si>
  <si>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</si>
  <si>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</si>
  <si>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</si>
  <si>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</si>
  <si>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</si>
  <si>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</si>
  <si>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</si>
  <si>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</si>
  <si>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</si>
  <si>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</si>
  <si>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</si>
  <si>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</si>
  <si>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</si>
  <si>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</si>
  <si>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</si>
  <si>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</si>
  <si>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</si>
  <si>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</si>
  <si>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</si>
  <si>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</si>
  <si>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</si>
  <si>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</si>
  <si>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</si>
  <si>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</si>
  <si>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</si>
  <si>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</si>
  <si>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</si>
  <si>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</si>
  <si>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</si>
  <si>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</si>
  <si>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</si>
  <si>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</si>
  <si>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</si>
  <si>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</si>
  <si>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</si>
  <si>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</si>
  <si>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</si>
  <si>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</si>
  <si>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</si>
  <si>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</si>
  <si>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</si>
  <si>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</si>
  <si>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</si>
  <si>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</si>
  <si>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</si>
  <si>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</si>
  <si>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</si>
  <si>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</si>
  <si>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</si>
  <si>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</si>
  <si>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</si>
  <si>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</si>
  <si>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</si>
  <si>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</si>
  <si>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</si>
  <si>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</si>
  <si>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</si>
  <si>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</si>
  <si>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</si>
  <si>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</si>
  <si>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</si>
  <si>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</si>
  <si>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</si>
  <si>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</si>
  <si>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</si>
  <si>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</si>
  <si>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</si>
  <si>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</si>
  <si>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</si>
  <si>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</si>
  <si>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</si>
  <si>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</si>
  <si>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</si>
  <si>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</si>
  <si>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</si>
  <si>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</si>
  <si>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</si>
  <si>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</si>
  <si>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</si>
  <si>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</si>
  <si>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</si>
  <si>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</si>
  <si>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</si>
  <si>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</si>
  <si>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</si>
  <si>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</si>
  <si>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</si>
  <si>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</si>
  <si>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</si>
  <si>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</si>
  <si>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</si>
  <si>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</si>
  <si>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</si>
  <si>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</si>
  <si>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</si>
  <si>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</si>
  <si>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</si>
  <si>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</si>
  <si>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</si>
  <si>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</si>
  <si>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</si>
  <si>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</si>
  <si>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</si>
  <si>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</si>
  <si>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</si>
  <si>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</si>
  <si>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</si>
  <si>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</si>
  <si>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</si>
  <si>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</si>
  <si>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</si>
  <si>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</si>
  <si>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</si>
  <si>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</si>
  <si>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</si>
  <si>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</si>
  <si>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</si>
  <si>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</si>
  <si>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</si>
  <si>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</si>
  <si>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</si>
  <si>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</si>
  <si>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</si>
  <si>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</si>
  <si>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</si>
  <si>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</si>
  <si>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</si>
  <si>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</si>
  <si>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</si>
  <si>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</si>
  <si>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</si>
  <si>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</si>
  <si>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</si>
  <si>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</si>
  <si>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</si>
  <si>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</si>
  <si>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</si>
  <si>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</si>
  <si>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</si>
  <si>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</si>
  <si>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</si>
  <si>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</si>
  <si>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</si>
  <si>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</si>
  <si>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</si>
  <si>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</si>
  <si>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</si>
  <si>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</si>
  <si>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</si>
  <si>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</si>
  <si>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</si>
  <si>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</si>
  <si>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</si>
  <si>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</si>
  <si>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</si>
  <si>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</si>
  <si>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</si>
  <si>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</si>
  <si>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</si>
  <si>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</si>
  <si>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</si>
  <si>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</si>
  <si>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</si>
  <si>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</si>
  <si>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</si>
  <si>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</si>
  <si>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</si>
  <si>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</si>
  <si>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</si>
  <si>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</si>
  <si>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</si>
  <si>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</si>
  <si>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</si>
  <si>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</si>
  <si>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</si>
  <si>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</si>
  <si>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</si>
  <si>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</si>
  <si>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</si>
  <si>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</si>
  <si>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</si>
  <si>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</si>
  <si>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</si>
  <si>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</si>
  <si>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</si>
  <si>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</si>
  <si>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</si>
  <si>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</si>
  <si>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</si>
  <si>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</si>
  <si>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</si>
  <si>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</si>
  <si>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</si>
  <si>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</si>
  <si>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</si>
  <si>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</si>
  <si>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</si>
  <si>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</si>
  <si>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</si>
  <si>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</si>
  <si>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</si>
  <si>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</si>
  <si>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</si>
  <si>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</si>
  <si>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</si>
  <si>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</si>
  <si>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</si>
  <si>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</si>
  <si>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</si>
  <si>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</si>
  <si>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</si>
  <si>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</si>
  <si>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</si>
  <si>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</si>
  <si>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</si>
  <si>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</si>
  <si>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</si>
  <si>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</si>
  <si>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</si>
  <si>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</si>
  <si>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</si>
  <si>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</si>
  <si>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</si>
  <si>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</si>
  <si>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</si>
  <si>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</si>
  <si>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</si>
  <si>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</si>
  <si>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</si>
  <si>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</si>
  <si>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</si>
  <si>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</si>
  <si>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</si>
  <si>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</si>
  <si>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</si>
  <si>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</si>
  <si>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</si>
  <si>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</si>
  <si>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</si>
  <si>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</si>
  <si>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</si>
  <si>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</si>
  <si>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</si>
  <si>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</si>
  <si>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</si>
  <si>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</si>
  <si>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</si>
  <si>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</si>
  <si>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</si>
  <si>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</si>
  <si>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</si>
  <si>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</si>
  <si>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</si>
  <si>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</si>
  <si>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</si>
  <si>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</si>
  <si>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</si>
  <si>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</si>
  <si>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</si>
  <si>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</si>
  <si>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</si>
  <si>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</si>
  <si>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</si>
  <si>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</si>
  <si>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</si>
  <si>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</si>
  <si>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</si>
  <si>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</si>
  <si>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</si>
  <si>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</si>
  <si>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</si>
  <si>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</si>
  <si>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</si>
  <si>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</si>
  <si>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</si>
  <si>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</si>
  <si>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</si>
  <si>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</si>
  <si>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</si>
  <si>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</si>
  <si>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</si>
  <si>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</si>
  <si>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</si>
  <si>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</si>
  <si>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</si>
  <si>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</si>
  <si>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</si>
  <si>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</si>
  <si>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</si>
  <si>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</si>
  <si>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</si>
  <si>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</si>
  <si>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</si>
  <si>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</si>
  <si>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</si>
  <si>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</si>
  <si>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</si>
  <si>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</si>
  <si>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</si>
  <si>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</si>
  <si>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</si>
  <si>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</si>
  <si>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</si>
  <si>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</si>
  <si>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</si>
  <si>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</si>
  <si>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</si>
  <si>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</si>
  <si>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</si>
  <si>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</si>
  <si>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</si>
  <si>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</si>
  <si>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</si>
  <si>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</si>
  <si>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</si>
  <si>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</si>
  <si>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</si>
  <si>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</si>
  <si>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</si>
  <si>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</si>
  <si>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</si>
  <si>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</si>
  <si>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</si>
  <si>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</si>
  <si>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</si>
  <si>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</si>
  <si>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</si>
  <si>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</si>
  <si>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</si>
  <si>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</si>
  <si>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</si>
  <si>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</si>
  <si>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</si>
  <si>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</si>
  <si>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</si>
  <si>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</si>
  <si>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</si>
  <si>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</si>
  <si>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</si>
  <si>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</si>
  <si>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</si>
  <si>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</si>
  <si>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</si>
  <si>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</si>
  <si>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</si>
  <si>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</si>
  <si>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</si>
  <si>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</si>
  <si>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</si>
  <si>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</si>
  <si>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</si>
  <si>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</si>
  <si>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</si>
  <si>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</si>
  <si>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</si>
  <si>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</si>
  <si>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</si>
  <si>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</si>
  <si>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</si>
  <si>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</si>
  <si>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</si>
  <si>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</si>
  <si>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</si>
  <si>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</si>
  <si>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</si>
  <si>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</si>
  <si>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</si>
  <si>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</si>
  <si>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</si>
  <si>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</si>
  <si>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</si>
  <si>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</si>
  <si>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</si>
  <si>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</si>
  <si>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</si>
  <si>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</si>
  <si>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</si>
  <si>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</si>
  <si>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</si>
  <si>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</si>
  <si>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</si>
  <si>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</si>
  <si>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</si>
  <si>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</si>
  <si>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</si>
  <si>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</si>
  <si>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</si>
  <si>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</si>
  <si>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</si>
  <si>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</si>
  <si>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</si>
  <si>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</si>
  <si>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</si>
  <si>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</si>
  <si>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</si>
  <si>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</si>
  <si>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</si>
  <si>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</si>
  <si>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</si>
  <si>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</si>
  <si>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</si>
  <si>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</si>
  <si>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</si>
  <si>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</si>
  <si>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</si>
  <si>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</si>
  <si>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</si>
  <si>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</si>
  <si>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</si>
  <si>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</si>
  <si>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</si>
  <si>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</si>
  <si>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</si>
  <si>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</si>
  <si>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</si>
  <si>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</si>
  <si>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</si>
  <si>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</si>
  <si>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</si>
  <si>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</si>
  <si>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</si>
  <si>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</si>
  <si>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</si>
  <si>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</si>
  <si>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</si>
  <si>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</si>
  <si>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</si>
  <si>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</si>
  <si>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</si>
  <si>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</si>
  <si>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</si>
  <si>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</si>
  <si>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</si>
  <si>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</si>
  <si>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</si>
  <si>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</si>
  <si>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</si>
  <si>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</si>
  <si>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</si>
  <si>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</si>
  <si>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</si>
  <si>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</si>
  <si>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</si>
  <si>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</si>
  <si>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</si>
  <si>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</si>
  <si>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</si>
  <si>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</si>
  <si>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</si>
  <si>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</si>
  <si>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</si>
  <si>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</si>
  <si>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</si>
  <si>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</si>
  <si>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</si>
  <si>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</si>
  <si>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</si>
  <si>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</si>
  <si>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</si>
  <si>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</si>
  <si>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</si>
  <si>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</si>
  <si>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</si>
  <si>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</si>
  <si>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</si>
  <si>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</si>
  <si>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</si>
  <si>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</si>
  <si>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</si>
  <si>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</si>
  <si>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</si>
  <si>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</si>
  <si>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</si>
  <si>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</si>
  <si>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</si>
  <si>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</si>
  <si>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</si>
  <si>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</si>
  <si>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</si>
  <si>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</si>
  <si>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</si>
  <si>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</si>
  <si>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</si>
  <si>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</si>
  <si>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</si>
  <si>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</si>
  <si>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</si>
  <si>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</si>
  <si>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</si>
  <si>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</si>
  <si>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</si>
  <si>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</si>
  <si>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</si>
  <si>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</si>
  <si>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</si>
  <si>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</si>
  <si>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</si>
  <si>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</si>
  <si>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</si>
  <si>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</si>
  <si>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</si>
  <si>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</si>
  <si>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</si>
  <si>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</si>
  <si>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</si>
  <si>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</si>
  <si>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</si>
  <si>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</si>
  <si>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</si>
  <si>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</si>
  <si>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</si>
  <si>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</si>
  <si>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</si>
  <si>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</si>
  <si>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</si>
  <si>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</si>
  <si>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</si>
  <si>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</si>
  <si>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</si>
  <si>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</si>
  <si>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</si>
  <si>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</si>
  <si>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</si>
  <si>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</si>
  <si>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</si>
  <si>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</si>
  <si>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</si>
  <si>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</si>
  <si>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</si>
  <si>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</si>
  <si>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</si>
  <si>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</si>
  <si>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</si>
  <si>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</si>
  <si>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</si>
  <si>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</si>
  <si>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</si>
  <si>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</si>
  <si>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</si>
  <si>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</si>
  <si>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</si>
  <si>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</si>
  <si>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</si>
  <si>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</si>
  <si>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</si>
  <si>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</si>
  <si>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</si>
  <si>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</si>
  <si>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</si>
  <si>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</si>
  <si>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</si>
  <si>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</si>
  <si>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</si>
  <si>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</si>
  <si>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</si>
  <si>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</si>
  <si>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</si>
  <si>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</si>
  <si>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</si>
  <si>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</si>
  <si>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</si>
  <si>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</si>
  <si>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</si>
  <si>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</si>
  <si>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</si>
  <si>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</si>
  <si>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</si>
  <si>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</si>
  <si>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</si>
  <si>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</si>
  <si>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</si>
  <si>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</si>
  <si>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</si>
  <si>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</si>
  <si>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</si>
  <si>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</si>
  <si>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</si>
  <si>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</si>
  <si>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</si>
  <si>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</si>
  <si>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</si>
  <si>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</si>
  <si>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</si>
  <si>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</si>
  <si>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</si>
  <si>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</si>
  <si>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</si>
  <si>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</si>
  <si>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</si>
  <si>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</si>
  <si>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</si>
  <si>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</si>
  <si>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</si>
  <si>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</si>
  <si>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</si>
  <si>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</si>
  <si>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</si>
  <si>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</si>
  <si>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</si>
  <si>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</si>
  <si>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</si>
  <si>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</si>
  <si>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</si>
  <si>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</si>
  <si>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</si>
  <si>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</si>
  <si>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</si>
  <si>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</si>
  <si>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</si>
  <si>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</si>
  <si>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</si>
  <si>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</si>
  <si>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</si>
  <si>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</si>
  <si>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</si>
  <si>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</si>
  <si>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</si>
  <si>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</si>
  <si>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</si>
  <si>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</si>
  <si>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</si>
  <si>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</si>
  <si>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</si>
  <si>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</si>
  <si>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</si>
  <si>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</si>
  <si>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</si>
  <si>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</si>
  <si>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</si>
  <si>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</si>
  <si>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</si>
  <si>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</si>
  <si>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</si>
  <si>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</si>
  <si>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</si>
  <si>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</si>
  <si>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</si>
  <si>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</si>
  <si>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</si>
  <si>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</si>
  <si>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</si>
  <si>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</si>
  <si>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</si>
  <si>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</si>
  <si>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</si>
  <si>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</si>
  <si>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</si>
  <si>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</si>
  <si>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</si>
  <si>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</si>
  <si>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</si>
  <si>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</si>
  <si>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</si>
  <si>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</si>
  <si>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</si>
  <si>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</si>
  <si>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</si>
  <si>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</si>
  <si>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</si>
  <si>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</si>
  <si>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</si>
  <si>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</si>
  <si>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</si>
  <si>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</si>
  <si>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</si>
  <si>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</si>
  <si>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</si>
  <si>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</si>
  <si>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</si>
  <si>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</si>
  <si>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</si>
  <si>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</si>
  <si>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</si>
  <si>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</si>
  <si>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</si>
  <si>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</si>
  <si>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</si>
  <si>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</si>
  <si>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</si>
  <si>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</si>
  <si>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</si>
  <si>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</si>
  <si>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</si>
  <si>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</si>
  <si>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</si>
  <si>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</si>
  <si>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</si>
  <si>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</si>
  <si>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</si>
  <si>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</si>
  <si>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</si>
  <si>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</si>
  <si>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</si>
  <si>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</si>
  <si>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</si>
  <si>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</si>
  <si>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</si>
  <si>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</si>
  <si>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</si>
  <si>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</si>
  <si>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</si>
  <si>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</si>
  <si>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</si>
  <si>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</si>
  <si>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</si>
  <si>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</si>
  <si>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</si>
  <si>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</si>
  <si>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</si>
  <si>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</si>
  <si>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</si>
  <si>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</si>
  <si>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</si>
  <si>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</si>
  <si>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</si>
  <si>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</si>
  <si>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</si>
  <si>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</si>
  <si>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</si>
  <si>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</si>
  <si>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</si>
  <si>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</si>
  <si>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</si>
  <si>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</si>
  <si>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</si>
  <si>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</si>
  <si>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</si>
  <si>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</si>
  <si>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</si>
  <si>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</si>
  <si>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</si>
  <si>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</si>
  <si>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</si>
  <si>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</si>
  <si>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</si>
  <si>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</si>
  <si>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</si>
  <si>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</si>
  <si>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</si>
  <si>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</si>
  <si>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</si>
  <si>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</si>
  <si>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</si>
  <si>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</si>
  <si>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</si>
  <si>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</si>
  <si>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</si>
  <si>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</si>
  <si>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</si>
  <si>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</si>
  <si>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</si>
  <si>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</si>
  <si>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</si>
  <si>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</si>
  <si>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</si>
  <si>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</si>
  <si>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</si>
  <si>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</si>
  <si>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</si>
  <si>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</si>
  <si>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</si>
  <si>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</si>
  <si>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</si>
  <si>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</si>
  <si>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</si>
  <si>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</si>
  <si>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</si>
  <si>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</si>
  <si>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</si>
  <si>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</si>
  <si>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</si>
  <si>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</si>
  <si>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</si>
  <si>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</si>
  <si>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</si>
  <si>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</si>
  <si>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</si>
  <si>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</si>
  <si>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</si>
  <si>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</si>
  <si>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</si>
  <si>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</si>
  <si>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</si>
  <si>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</si>
  <si>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</si>
  <si>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</si>
  <si>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</si>
  <si>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</si>
  <si>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</si>
  <si>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</si>
  <si>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</si>
  <si>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</si>
  <si>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</si>
  <si>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</si>
  <si>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</si>
  <si>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</si>
  <si>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</si>
  <si>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</si>
  <si>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</si>
  <si>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</si>
  <si>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</si>
  <si>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</si>
  <si>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</si>
  <si>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</si>
  <si>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</si>
  <si>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</si>
  <si>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</si>
  <si>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</si>
  <si>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</si>
  <si>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</si>
  <si>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</si>
  <si>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</si>
  <si>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</si>
  <si>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</si>
  <si>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</si>
  <si>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</si>
  <si>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</si>
  <si>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</si>
  <si>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</si>
  <si>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</si>
  <si>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</si>
  <si>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</si>
  <si>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</si>
  <si>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</si>
  <si>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</si>
  <si>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</si>
  <si>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</si>
  <si>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</si>
  <si>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</si>
  <si>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</si>
  <si>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</si>
  <si>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</si>
  <si>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</si>
  <si>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</si>
  <si>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</si>
  <si>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</si>
  <si>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</si>
  <si>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</si>
  <si>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</si>
  <si>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</si>
  <si>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</si>
  <si>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</si>
  <si>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</si>
  <si>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</si>
  <si>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</si>
  <si>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</si>
  <si>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</si>
  <si>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</si>
  <si>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</si>
  <si>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</si>
  <si>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</si>
  <si>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</si>
  <si>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</si>
  <si>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</si>
  <si>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</si>
  <si>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</si>
  <si>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</si>
  <si>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</si>
  <si>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</si>
  <si>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</si>
  <si>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</si>
  <si>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</si>
  <si>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</si>
  <si>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</si>
  <si>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</si>
  <si>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</si>
  <si>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</si>
  <si>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</si>
  <si>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</si>
  <si>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</si>
  <si>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</si>
  <si>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</si>
  <si>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</si>
  <si>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</si>
  <si>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</si>
  <si>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</si>
  <si>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</si>
  <si>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</si>
  <si>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</si>
  <si>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</si>
  <si>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</si>
  <si>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</si>
  <si>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</si>
  <si>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</si>
  <si>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</si>
  <si>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</si>
  <si>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</si>
  <si>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</si>
  <si>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</si>
  <si>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</si>
  <si>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</si>
  <si>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</si>
  <si>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</si>
  <si>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</si>
  <si>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</si>
  <si>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</si>
  <si>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</si>
  <si>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</si>
  <si>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</si>
  <si>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</si>
  <si>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</si>
  <si>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</si>
  <si>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</si>
  <si>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</si>
  <si>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</si>
  <si>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</si>
  <si>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</si>
  <si>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</si>
  <si>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</si>
  <si>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</si>
  <si>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</si>
  <si>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</si>
  <si>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</si>
  <si>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</si>
  <si>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</si>
  <si>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</si>
  <si>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</si>
  <si>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</si>
  <si>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</si>
  <si>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</si>
  <si>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</si>
  <si>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</si>
  <si>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</si>
  <si>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</si>
  <si>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</si>
  <si>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</si>
  <si>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</si>
  <si>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</si>
  <si>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</si>
  <si>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</si>
  <si>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</si>
  <si>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</si>
  <si>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</si>
  <si>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</si>
  <si>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</si>
  <si>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</si>
  <si>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</si>
  <si>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</si>
  <si>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</si>
  <si>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</si>
  <si>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</si>
  <si>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</si>
  <si>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</si>
  <si>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</si>
  <si>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</si>
  <si>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</si>
  <si>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</si>
  <si>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</si>
  <si>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</si>
  <si>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</si>
  <si>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</si>
  <si>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</si>
  <si>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</si>
  <si>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</si>
  <si>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</si>
  <si>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</si>
  <si>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</si>
  <si>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</si>
  <si>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</si>
  <si>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</si>
  <si>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</si>
  <si>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</si>
  <si>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</si>
  <si>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</si>
  <si>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</si>
  <si>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</si>
  <si>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</si>
  <si>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</si>
  <si>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</si>
  <si>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</si>
  <si>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</si>
  <si>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</si>
  <si>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</si>
  <si>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</si>
  <si>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</si>
  <si>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</si>
  <si>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</si>
  <si>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</si>
  <si>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</si>
  <si>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</si>
  <si>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</si>
  <si>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</si>
  <si>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</si>
  <si>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</si>
  <si>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</si>
  <si>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</si>
  <si>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</si>
  <si>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</si>
  <si>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</si>
  <si>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</si>
  <si>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</si>
  <si>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</si>
  <si>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</si>
  <si>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</si>
  <si>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</si>
  <si>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</si>
  <si>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</si>
  <si>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</si>
  <si>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</si>
  <si>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</si>
  <si>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</si>
  <si>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</si>
  <si>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</si>
  <si>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</si>
  <si>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</si>
  <si>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</si>
  <si>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</si>
  <si>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</si>
  <si>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</si>
  <si>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</si>
  <si>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</si>
  <si>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</si>
  <si>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</si>
  <si>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</si>
  <si>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</si>
  <si>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</si>
  <si>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</si>
  <si>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</si>
  <si>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</si>
  <si>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</si>
  <si>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</si>
  <si>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</si>
  <si>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</si>
  <si>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</si>
  <si>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</si>
  <si>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</si>
  <si>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</si>
  <si>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</si>
  <si>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</si>
  <si>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</si>
  <si>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</si>
  <si>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</si>
  <si>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</si>
  <si>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</si>
  <si>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</si>
  <si>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</si>
  <si>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</si>
  <si>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</si>
  <si>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</si>
  <si>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</si>
  <si>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</si>
  <si>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</si>
  <si>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</si>
  <si>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</si>
  <si>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</si>
  <si>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</si>
  <si>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</si>
  <si>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</si>
  <si>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</si>
  <si>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</si>
  <si>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</si>
  <si>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</si>
  <si>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</si>
  <si>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</si>
  <si>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</si>
  <si>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</si>
  <si>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</si>
  <si>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</si>
  <si>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</si>
  <si>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</si>
  <si>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</si>
  <si>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</si>
  <si>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</si>
  <si>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</si>
  <si>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</si>
  <si>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</si>
  <si>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</si>
  <si>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</si>
  <si>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</si>
  <si>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</si>
  <si>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</si>
  <si>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</si>
  <si>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</si>
  <si>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</si>
  <si>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</si>
  <si>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</si>
  <si>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</si>
  <si>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</si>
  <si>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</si>
  <si>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</si>
  <si>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</si>
  <si>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</si>
  <si>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</si>
  <si>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</si>
  <si>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</si>
  <si>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</si>
  <si>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</si>
  <si>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</si>
  <si>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</si>
  <si>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</si>
  <si>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</si>
  <si>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</si>
  <si>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</si>
  <si>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</si>
  <si>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</si>
  <si>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</si>
  <si>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</si>
  <si>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</si>
  <si>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</si>
  <si>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</si>
  <si>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</si>
  <si>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</si>
  <si>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</si>
  <si>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</si>
  <si>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</si>
  <si>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</si>
  <si>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</si>
  <si>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</si>
  <si>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</si>
  <si>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</si>
  <si>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</si>
  <si>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</si>
  <si>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</si>
  <si>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</si>
  <si>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</si>
  <si>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</si>
  <si>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</si>
  <si>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</si>
  <si>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</si>
  <si>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</si>
  <si>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</si>
  <si>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</si>
  <si>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</si>
  <si>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</si>
  <si>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</si>
  <si>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</si>
  <si>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</si>
  <si>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</si>
  <si>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</si>
  <si>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</si>
  <si>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</si>
  <si>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</si>
  <si>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</si>
  <si>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</si>
  <si>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</si>
  <si>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</si>
  <si>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</si>
  <si>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</si>
  <si>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</si>
  <si>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</si>
  <si>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</si>
  <si>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</si>
  <si>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</si>
  <si>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</si>
  <si>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</si>
  <si>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</si>
  <si>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</si>
  <si>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</si>
  <si>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</si>
  <si>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</si>
  <si>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</si>
  <si>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</si>
  <si>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</si>
  <si>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</si>
  <si>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</si>
  <si>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</si>
  <si>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</si>
  <si>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</si>
  <si>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</si>
  <si>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</si>
  <si>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</si>
  <si>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</si>
  <si>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</si>
  <si>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</si>
  <si>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</si>
  <si>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</si>
  <si>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</si>
  <si>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</si>
  <si>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</si>
  <si>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</si>
  <si>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</si>
  <si>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</si>
  <si>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</si>
  <si>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</si>
  <si>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</si>
  <si>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</si>
  <si>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</si>
  <si>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</si>
  <si>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</si>
  <si>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</si>
  <si>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</si>
  <si>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</si>
  <si>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</si>
  <si>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</si>
  <si>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</si>
  <si>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</si>
  <si>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</si>
  <si>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</si>
  <si>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</si>
  <si>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</si>
  <si>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</si>
  <si>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</si>
  <si>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</si>
  <si>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</si>
  <si>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</si>
  <si>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</si>
  <si>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</si>
  <si>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</si>
  <si>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</si>
  <si>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</si>
  <si>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</si>
  <si>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</si>
  <si>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</si>
  <si>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</si>
  <si>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</si>
  <si>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</si>
  <si>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</si>
  <si>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</si>
  <si>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</si>
  <si>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</si>
  <si>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</si>
  <si>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</si>
  <si>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</si>
  <si>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</si>
  <si>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</si>
  <si>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</si>
  <si>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</si>
  <si>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</si>
  <si>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</si>
  <si>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</si>
  <si>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</si>
  <si>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</si>
  <si>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</si>
  <si>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</si>
  <si>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</si>
  <si>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</si>
  <si>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</si>
  <si>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</si>
  <si>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</si>
  <si>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</si>
  <si>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</si>
  <si>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</si>
  <si>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</si>
  <si>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</si>
  <si>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</si>
  <si>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</si>
  <si>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</si>
  <si>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</si>
  <si>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</si>
  <si>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</si>
  <si>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</si>
  <si>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</si>
  <si>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</si>
  <si>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</si>
  <si>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</si>
  <si>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</si>
  <si>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</si>
  <si>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</si>
  <si>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</si>
  <si>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</si>
  <si>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</si>
  <si>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</si>
  <si>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</si>
  <si>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</si>
  <si>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</si>
  <si>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</si>
  <si>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</si>
  <si>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</si>
  <si>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</si>
  <si>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</si>
  <si>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</si>
  <si>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</si>
  <si>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</si>
  <si>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</si>
  <si>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</si>
  <si>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</si>
  <si>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</si>
  <si>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</si>
  <si>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</si>
  <si>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</si>
  <si>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</si>
  <si>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</si>
  <si>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</si>
  <si>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</si>
  <si>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</si>
  <si>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</si>
  <si>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</si>
  <si>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</si>
  <si>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</si>
  <si>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</si>
  <si>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</si>
  <si>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</si>
  <si>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</si>
  <si>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</si>
  <si>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</si>
  <si>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</si>
  <si>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</si>
  <si>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</si>
  <si>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</si>
  <si>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</si>
  <si>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</si>
  <si>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</si>
  <si>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</si>
  <si>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</si>
  <si>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</si>
  <si>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</si>
  <si>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</si>
  <si>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</si>
  <si>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</si>
  <si>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</si>
  <si>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</si>
  <si>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</si>
  <si>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</si>
  <si>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</si>
  <si>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</si>
  <si>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</si>
  <si>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</si>
  <si>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</si>
  <si>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</si>
  <si>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</si>
  <si>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</si>
  <si>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</si>
  <si>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</si>
  <si>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</si>
  <si>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</si>
  <si>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</si>
  <si>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</si>
  <si>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</si>
  <si>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</si>
  <si>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</si>
  <si>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</si>
  <si>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</si>
  <si>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</si>
  <si>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</si>
  <si>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</si>
  <si>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</si>
  <si>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</si>
  <si>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</si>
  <si>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</si>
  <si>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</si>
  <si>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</si>
  <si>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</si>
  <si>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</si>
  <si>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</si>
  <si>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</si>
  <si>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</si>
  <si>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</si>
  <si>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</si>
  <si>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</si>
  <si>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</si>
  <si>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</si>
  <si>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</si>
  <si>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</si>
  <si>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</si>
  <si>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</si>
  <si>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</si>
  <si>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</si>
  <si>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</si>
  <si>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</si>
  <si>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</si>
  <si>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</si>
  <si>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</si>
  <si>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</si>
  <si>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</si>
  <si>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</si>
  <si>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</si>
  <si>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</si>
  <si>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</si>
  <si>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</si>
  <si>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</si>
  <si>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</si>
  <si>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</si>
  <si>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</si>
  <si>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</si>
  <si>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</si>
  <si>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</si>
  <si>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</si>
  <si>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</si>
  <si>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</si>
  <si>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</si>
  <si>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</si>
  <si>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</si>
  <si>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</si>
  <si>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</si>
  <si>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</si>
  <si>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</si>
  <si>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</si>
  <si>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</si>
  <si>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</si>
  <si>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</si>
  <si>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</si>
  <si>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</si>
  <si>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</si>
  <si>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</si>
  <si>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</si>
  <si>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</si>
  <si>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</si>
  <si>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</si>
  <si>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</si>
  <si>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</si>
  <si>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</si>
  <si>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</si>
  <si>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</si>
  <si>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</si>
  <si>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</si>
  <si>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</si>
  <si>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</si>
  <si>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</si>
  <si>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</si>
  <si>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</si>
  <si>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</si>
  <si>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</si>
  <si>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</si>
  <si>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</si>
  <si>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</si>
  <si>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</si>
  <si>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</si>
  <si>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</si>
  <si>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</si>
  <si>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</si>
  <si>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</si>
  <si>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</si>
  <si>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</si>
  <si>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</si>
  <si>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</si>
  <si>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</si>
  <si>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</si>
  <si>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</si>
  <si>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</si>
  <si>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</si>
  <si>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</si>
  <si>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</si>
  <si>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</si>
  <si>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</si>
  <si>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</si>
  <si>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</si>
  <si>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</si>
  <si>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</si>
  <si>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</si>
  <si>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</si>
  <si>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</si>
  <si>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</si>
  <si>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</si>
  <si>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</si>
  <si>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</si>
  <si>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</si>
  <si>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</si>
  <si>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</si>
  <si>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</si>
  <si>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</si>
  <si>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</si>
  <si>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</si>
  <si>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</si>
  <si>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</si>
  <si>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</si>
  <si>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</si>
  <si>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</si>
  <si>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</si>
  <si>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</si>
  <si>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</si>
  <si>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</si>
  <si>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</si>
  <si>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</si>
  <si>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</si>
  <si>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</si>
  <si>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</si>
  <si>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</si>
  <si>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</si>
  <si>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</si>
  <si>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</si>
  <si>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</si>
  <si>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</si>
  <si>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</si>
  <si>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</si>
  <si>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</si>
  <si>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</si>
  <si>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</si>
  <si>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</si>
  <si>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</si>
  <si>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</si>
  <si>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</si>
  <si>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</si>
  <si>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</si>
  <si>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</si>
  <si>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</si>
  <si>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</si>
  <si>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</si>
  <si>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</si>
  <si>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</si>
  <si>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</si>
  <si>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</si>
  <si>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</si>
  <si>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</si>
  <si>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</si>
  <si>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</si>
  <si>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</si>
  <si>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</si>
  <si>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</si>
  <si>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</si>
  <si>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</si>
  <si>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</si>
  <si>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</si>
  <si>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</si>
  <si>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</si>
  <si>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</si>
  <si>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</si>
  <si>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</si>
  <si>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</si>
  <si>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</si>
  <si>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</si>
  <si>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</si>
  <si>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</si>
  <si>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</si>
  <si>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</si>
  <si>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</si>
  <si>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</si>
  <si>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</si>
  <si>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</si>
  <si>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</si>
  <si>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</si>
  <si>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</si>
  <si>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</si>
  <si>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</si>
  <si>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</si>
  <si>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</si>
  <si>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</si>
  <si>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</si>
  <si>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</si>
  <si>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</si>
  <si>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</si>
  <si>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</si>
  <si>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</si>
  <si>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</si>
  <si>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</si>
  <si>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</si>
  <si>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</si>
  <si>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</si>
  <si>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</si>
  <si>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</si>
  <si>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</si>
  <si>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</si>
  <si>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</si>
  <si>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</si>
  <si>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</si>
  <si>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</si>
  <si>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</si>
  <si>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</si>
  <si>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</si>
  <si>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</si>
  <si>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</si>
  <si>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</si>
  <si>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</si>
  <si>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</si>
  <si>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</si>
  <si>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</si>
  <si>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</si>
  <si>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</si>
  <si>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</si>
  <si>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</si>
  <si>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</si>
  <si>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</si>
  <si>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</si>
  <si>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</si>
  <si>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</si>
  <si>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</si>
  <si>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</si>
  <si>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</si>
  <si>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</si>
  <si>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</si>
  <si>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</si>
  <si>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</si>
  <si>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</si>
  <si>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</si>
  <si>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</si>
  <si>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</si>
  <si>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</si>
  <si>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</si>
  <si>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</si>
  <si>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</si>
  <si>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</si>
  <si>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</si>
  <si>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</si>
  <si>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</si>
  <si>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</si>
  <si>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</si>
  <si>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</si>
  <si>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</si>
  <si>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</si>
  <si>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</si>
  <si>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</si>
  <si>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</si>
  <si>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</si>
  <si>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</si>
  <si>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</si>
  <si>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</si>
  <si>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</si>
  <si>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</si>
  <si>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</si>
  <si>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</si>
  <si>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</si>
  <si>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</si>
  <si>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</si>
  <si>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</si>
  <si>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</si>
  <si>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</si>
  <si>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</si>
  <si>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</si>
  <si>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</si>
  <si>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</si>
  <si>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</si>
  <si>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</si>
  <si>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</si>
  <si>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</si>
  <si>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</si>
  <si>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</si>
  <si>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</si>
  <si>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</si>
  <si>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</si>
  <si>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</si>
  <si>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</si>
  <si>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</si>
  <si>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</si>
  <si>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</si>
  <si>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</si>
  <si>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</si>
  <si>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</si>
  <si>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</si>
  <si>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</si>
  <si>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</si>
  <si>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</si>
  <si>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</si>
  <si>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</si>
  <si>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</si>
  <si>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</si>
  <si>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</si>
  <si>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</si>
  <si>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</si>
  <si>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</si>
  <si>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</si>
  <si>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</si>
  <si>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</si>
  <si>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</si>
  <si>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</si>
  <si>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</si>
  <si>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</si>
  <si>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</si>
  <si>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</si>
  <si>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</si>
  <si>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</si>
  <si>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</si>
  <si>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</si>
  <si>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</si>
  <si>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</si>
  <si>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</si>
  <si>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</si>
  <si>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</si>
  <si>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</si>
  <si>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</si>
  <si>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</si>
  <si>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</si>
  <si>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</si>
  <si>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</si>
  <si>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</si>
  <si>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</si>
  <si>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</si>
  <si>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</si>
  <si>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</si>
  <si>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</si>
  <si>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</si>
  <si>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</si>
  <si>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</si>
  <si>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</si>
  <si>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</si>
  <si>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</si>
  <si>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</si>
  <si>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</si>
  <si>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</si>
  <si>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</si>
  <si>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</si>
  <si>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</si>
  <si>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</si>
  <si>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</si>
  <si>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</si>
  <si>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</si>
  <si>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</si>
  <si>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</si>
  <si>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</si>
  <si>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</si>
  <si>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</si>
  <si>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</si>
  <si>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</si>
  <si>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</si>
  <si>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</si>
  <si>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</si>
  <si>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</si>
  <si>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</si>
  <si>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</si>
  <si>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</si>
  <si>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</si>
  <si>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</si>
  <si>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</si>
  <si>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</si>
  <si>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</si>
  <si>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</si>
  <si>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</si>
  <si>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</si>
  <si>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</si>
  <si>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</si>
  <si>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</si>
  <si>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</si>
  <si>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</si>
  <si>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</si>
  <si>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</si>
  <si>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</si>
  <si>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</si>
  <si>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</si>
  <si>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</si>
  <si>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</si>
  <si>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</si>
  <si>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</si>
  <si>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</si>
  <si>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</si>
  <si>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</si>
  <si>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</si>
  <si>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</si>
  <si>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</si>
  <si>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</si>
  <si>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</si>
  <si>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</si>
  <si>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</si>
  <si>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</si>
  <si>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</si>
  <si>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</si>
  <si>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</si>
  <si>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</si>
  <si>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</si>
  <si>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</si>
  <si>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</si>
  <si>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</si>
  <si>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</si>
  <si>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</si>
  <si>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</si>
  <si>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</si>
  <si>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</si>
  <si>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</si>
  <si>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</si>
  <si>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</si>
  <si>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</si>
  <si>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</si>
  <si>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</si>
  <si>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</si>
  <si>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</si>
  <si>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</si>
  <si>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</si>
  <si>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</si>
  <si>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</si>
  <si>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</si>
  <si>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</si>
  <si>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</si>
  <si>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</si>
  <si>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</si>
  <si>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</si>
  <si>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</si>
  <si>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</si>
  <si>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</si>
  <si>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</si>
  <si>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</si>
  <si>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</si>
  <si>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</si>
  <si>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</si>
  <si>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</si>
  <si>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</si>
  <si>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</si>
  <si>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</si>
  <si>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</si>
  <si>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</si>
  <si>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</si>
  <si>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</si>
  <si>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</si>
  <si>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</si>
  <si>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</si>
  <si>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</si>
  <si>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</si>
  <si>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</si>
  <si>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</si>
  <si>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</si>
  <si>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</si>
  <si>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</si>
  <si>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</si>
  <si>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</si>
  <si>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</si>
  <si>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</si>
  <si>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</si>
  <si>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</si>
  <si>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</si>
  <si>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</si>
  <si>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</si>
  <si>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</si>
  <si>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</si>
  <si>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</si>
  <si>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</si>
  <si>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</si>
  <si>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</si>
  <si>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</si>
  <si>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</si>
  <si>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</si>
  <si>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</si>
  <si>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</si>
  <si>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</si>
  <si>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</si>
  <si>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</si>
  <si>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</si>
  <si>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</si>
  <si>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</si>
  <si>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</si>
  <si>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</si>
  <si>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</si>
  <si>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</si>
  <si>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</si>
  <si>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</si>
  <si>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</si>
  <si>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</si>
  <si>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</si>
  <si>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</si>
  <si>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</si>
  <si>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</si>
  <si>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</si>
  <si>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</si>
  <si>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</si>
  <si>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</si>
  <si>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</si>
  <si>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</si>
  <si>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</si>
  <si>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</si>
  <si>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</si>
  <si>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</si>
  <si>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</si>
  <si>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</si>
  <si>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</si>
  <si>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</si>
  <si>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</si>
  <si>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</si>
  <si>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</si>
  <si>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</si>
  <si>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</si>
  <si>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</si>
  <si>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</si>
  <si>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</si>
  <si>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</si>
  <si>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</si>
  <si>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</si>
  <si>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</si>
  <si>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</si>
  <si>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</si>
  <si>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</si>
  <si>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</si>
  <si>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</si>
  <si>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</si>
  <si>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</si>
  <si>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</si>
  <si>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</si>
  <si>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</si>
  <si>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</si>
  <si>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</si>
  <si>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</si>
  <si>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</si>
  <si>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</si>
  <si>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</si>
  <si>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</si>
  <si>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</si>
  <si>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</si>
  <si>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</si>
  <si>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</si>
  <si>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</si>
  <si>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</si>
  <si>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</si>
  <si>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</si>
  <si>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</si>
  <si>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</si>
  <si>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</si>
  <si>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</si>
  <si>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</si>
  <si>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</si>
  <si>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</si>
  <si>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</si>
  <si>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</si>
  <si>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</si>
  <si>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</si>
  <si>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</si>
  <si>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</si>
  <si>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</si>
  <si>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</si>
  <si>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</si>
  <si>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</si>
  <si>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</si>
  <si>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</si>
  <si>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</si>
  <si>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</si>
  <si>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</si>
  <si>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</si>
  <si>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</si>
  <si>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</si>
  <si>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</si>
  <si>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</si>
  <si>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</si>
  <si>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</si>
  <si>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</si>
  <si>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</si>
  <si>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</si>
  <si>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</si>
  <si>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</si>
  <si>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</si>
  <si>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</si>
  <si>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</si>
  <si>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</si>
  <si>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</si>
  <si>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</si>
  <si>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</si>
  <si>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</si>
  <si>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</si>
  <si>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</si>
  <si>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</si>
  <si>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</si>
  <si>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</si>
  <si>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</si>
  <si>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</si>
  <si>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</si>
  <si>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</si>
  <si>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</si>
  <si>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</si>
  <si>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</si>
  <si>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</si>
  <si>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</si>
  <si>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</si>
  <si>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</si>
  <si>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</si>
  <si>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</si>
  <si>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</si>
  <si>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</si>
  <si>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</si>
  <si>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</si>
  <si>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</si>
  <si>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</si>
  <si>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</si>
  <si>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</si>
  <si>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</si>
  <si>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</si>
  <si>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</si>
  <si>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</si>
  <si>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</si>
  <si>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</si>
  <si>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</si>
  <si>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</si>
  <si>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</si>
  <si>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</si>
  <si>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</si>
  <si>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</si>
  <si>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</si>
  <si>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</si>
  <si>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</si>
  <si>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</si>
  <si>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</si>
  <si>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</si>
  <si>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</si>
  <si>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</si>
  <si>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</si>
  <si>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</si>
  <si>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</si>
  <si>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</si>
  <si>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</si>
  <si>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</si>
  <si>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</si>
  <si>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</si>
  <si>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</si>
  <si>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</si>
  <si>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</si>
  <si>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</si>
  <si>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</si>
  <si>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</si>
  <si>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</si>
  <si>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</si>
  <si>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</si>
  <si>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</si>
  <si>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</si>
  <si>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</si>
  <si>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</si>
  <si>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</si>
  <si>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</si>
  <si>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</si>
  <si>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</si>
  <si>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</si>
  <si>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</si>
  <si>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</si>
  <si>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</si>
  <si>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</si>
  <si>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</si>
  <si>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</si>
  <si>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</si>
  <si>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</si>
  <si>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</si>
  <si>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</si>
  <si>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</si>
  <si>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</si>
  <si>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</si>
  <si>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</si>
  <si>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</si>
  <si>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</si>
  <si>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</si>
  <si>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</si>
  <si>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</si>
  <si>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</si>
  <si>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</si>
  <si>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</si>
  <si>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</si>
  <si>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</si>
  <si>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</si>
  <si>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</si>
  <si>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</si>
  <si>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</si>
  <si>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</si>
  <si>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</si>
  <si>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</si>
  <si>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</si>
  <si>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</si>
  <si>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</si>
  <si>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</si>
  <si>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</si>
  <si>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</si>
  <si>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</si>
  <si>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</si>
  <si>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</si>
  <si>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</si>
  <si>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</si>
  <si>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</si>
  <si>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</si>
  <si>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</si>
  <si>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</si>
  <si>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</si>
  <si>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</si>
  <si>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</si>
  <si>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</si>
  <si>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</si>
  <si>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</si>
  <si>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</si>
  <si>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</si>
  <si>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</si>
  <si>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</si>
  <si>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</si>
  <si>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</si>
  <si>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</si>
  <si>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</si>
  <si>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</si>
  <si>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</si>
  <si>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</si>
  <si>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</si>
  <si>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</si>
  <si>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</si>
  <si>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</si>
  <si>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</si>
  <si>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</si>
  <si>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</si>
  <si>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</si>
  <si>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</si>
  <si>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</si>
  <si>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</si>
  <si>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</si>
  <si>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</si>
  <si>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</si>
  <si>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</si>
  <si>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</si>
  <si>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</si>
  <si>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</si>
  <si>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</si>
  <si>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</si>
  <si>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</si>
  <si>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</si>
  <si>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</si>
  <si>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</si>
  <si>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</si>
  <si>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</si>
  <si>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</si>
  <si>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</si>
  <si>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</si>
  <si>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</si>
  <si>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</si>
  <si>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</si>
  <si>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</si>
  <si>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</si>
  <si>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</si>
  <si>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</si>
  <si>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</si>
  <si>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</si>
  <si>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</si>
  <si>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</si>
  <si>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</si>
  <si>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</si>
  <si>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</si>
  <si>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</si>
  <si>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</si>
  <si>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</si>
  <si>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</si>
  <si>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</si>
  <si>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</si>
  <si>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</si>
  <si>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</si>
  <si>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</si>
  <si>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</si>
  <si>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</si>
  <si>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</si>
  <si>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</si>
  <si>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</si>
  <si>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</si>
  <si>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</si>
  <si>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</si>
  <si>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</si>
  <si>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</si>
  <si>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</si>
  <si>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</si>
  <si>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</si>
  <si>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</si>
  <si>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</si>
  <si>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</si>
  <si>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</si>
  <si>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</si>
  <si>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</si>
  <si>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</si>
  <si>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</si>
  <si>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</si>
  <si>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</si>
  <si>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</si>
  <si>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</si>
  <si>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</si>
  <si>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</si>
  <si>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</si>
  <si>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</si>
  <si>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</si>
  <si>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</si>
  <si>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</si>
  <si>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</si>
  <si>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</si>
  <si>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</si>
  <si>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</si>
  <si>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</si>
  <si>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</si>
  <si>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</si>
  <si>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</si>
  <si>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</si>
  <si>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</si>
  <si>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</si>
  <si>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</si>
  <si>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</si>
  <si>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</si>
  <si>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</si>
  <si>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</si>
  <si>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</si>
  <si>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</si>
  <si>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</si>
  <si>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</si>
  <si>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</si>
  <si>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</si>
  <si>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</si>
  <si>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</si>
  <si>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</si>
  <si>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</si>
  <si>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</si>
  <si>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</si>
  <si>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</si>
  <si>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</si>
  <si>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</si>
  <si>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</si>
  <si>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</si>
  <si>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</si>
  <si>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</si>
  <si>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</si>
  <si>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</si>
  <si>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</si>
  <si>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</si>
  <si>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</si>
  <si>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</si>
  <si>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</si>
  <si>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</si>
  <si>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</si>
  <si>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</si>
  <si>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</si>
  <si>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</si>
  <si>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</si>
  <si>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</si>
  <si>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</si>
  <si>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</si>
  <si>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</si>
  <si>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</si>
  <si>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</si>
  <si>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</si>
  <si>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</si>
  <si>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</si>
  <si>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</si>
  <si>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</si>
  <si>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</si>
  <si>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</si>
  <si>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</si>
  <si>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</si>
  <si>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</si>
  <si>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</si>
  <si>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</si>
  <si>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</si>
  <si>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</si>
  <si>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</si>
  <si>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</si>
  <si>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</si>
  <si>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</si>
  <si>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</si>
  <si>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</si>
  <si>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</si>
  <si>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</si>
  <si>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</si>
  <si>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</si>
  <si>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</si>
  <si>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</si>
  <si>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</si>
  <si>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</si>
  <si>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</si>
  <si>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</si>
  <si>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</si>
  <si>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</si>
  <si>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</si>
  <si>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</si>
  <si>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</si>
  <si>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</si>
  <si>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</si>
  <si>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</si>
  <si>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</si>
  <si>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</si>
  <si>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</si>
  <si>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</si>
  <si>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</si>
  <si>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</si>
  <si>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</si>
  <si>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</si>
  <si>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</si>
  <si>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</si>
  <si>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</si>
  <si>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</si>
  <si>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</si>
  <si>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</si>
  <si>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</si>
  <si>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</si>
  <si>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</si>
  <si>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</si>
  <si>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</si>
  <si>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</si>
  <si>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</si>
  <si>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</si>
  <si>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</si>
  <si>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</si>
  <si>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</si>
  <si>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</si>
  <si>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</si>
  <si>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</si>
  <si>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</si>
  <si>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</si>
  <si>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</si>
  <si>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</si>
  <si>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</si>
  <si>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</si>
  <si>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</si>
  <si>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</si>
  <si>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</si>
  <si>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</si>
  <si>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</si>
  <si>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</si>
  <si>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</si>
  <si>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</si>
  <si>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</si>
  <si>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</si>
  <si>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</si>
  <si>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</si>
  <si>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</si>
  <si>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</si>
  <si>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</si>
  <si>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</si>
  <si>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</si>
  <si>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</si>
  <si>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</si>
  <si>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</si>
  <si>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</si>
  <si>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</si>
  <si>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</si>
  <si>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</si>
  <si>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</si>
  <si>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</si>
  <si>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</si>
  <si>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</si>
  <si>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</si>
  <si>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</si>
  <si>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</si>
  <si>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</si>
  <si>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</si>
  <si>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</si>
  <si>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</si>
  <si>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</si>
  <si>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</si>
  <si>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</si>
  <si>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</si>
  <si>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</si>
  <si>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</si>
  <si>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</si>
  <si>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</si>
  <si>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</si>
  <si>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</si>
  <si>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</si>
  <si>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</si>
  <si>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</si>
  <si>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</si>
  <si>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</si>
  <si>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</si>
  <si>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</si>
  <si>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</si>
  <si>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</si>
  <si>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</si>
  <si>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</si>
  <si>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</si>
  <si>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</si>
  <si>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</si>
  <si>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</si>
  <si>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</si>
  <si>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</si>
  <si>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</si>
  <si>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</si>
  <si>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</si>
  <si>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</si>
  <si>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</si>
  <si>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</si>
  <si>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</si>
  <si>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</si>
  <si>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</si>
  <si>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</si>
  <si>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</si>
  <si>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</si>
  <si>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</si>
  <si>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</si>
  <si>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</si>
  <si>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</si>
  <si>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</si>
  <si>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</si>
  <si>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</si>
  <si>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</si>
  <si>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</si>
  <si>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</si>
  <si>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</si>
  <si>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</si>
  <si>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</si>
  <si>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</si>
  <si>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</si>
  <si>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</si>
  <si>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</si>
  <si>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</si>
  <si>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</si>
  <si>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</si>
  <si>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</si>
  <si>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</si>
  <si>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</si>
  <si>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</si>
  <si>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</si>
  <si>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</si>
  <si>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</si>
  <si>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</si>
  <si>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</si>
  <si>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</si>
  <si>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</si>
  <si>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</si>
  <si>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</si>
  <si>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</si>
  <si>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</si>
  <si>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</si>
  <si>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</si>
  <si>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</si>
  <si>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</si>
  <si>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</si>
  <si>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</si>
  <si>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</si>
  <si>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</si>
  <si>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</si>
  <si>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</si>
  <si>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</si>
  <si>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</si>
  <si>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</si>
  <si>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</si>
  <si>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</si>
  <si>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</si>
  <si>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</si>
  <si>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</si>
  <si>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</si>
  <si>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</si>
  <si>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</si>
  <si>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</si>
  <si>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</si>
  <si>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</si>
  <si>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</si>
  <si>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</si>
  <si>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</si>
  <si>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</si>
  <si>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</si>
  <si>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</si>
  <si>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</si>
  <si>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</si>
  <si>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</si>
  <si>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</si>
  <si>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</si>
  <si>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</si>
  <si>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</si>
  <si>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</si>
  <si>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</si>
  <si>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</si>
  <si>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</si>
  <si>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</si>
  <si>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</si>
  <si>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</si>
  <si>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</si>
  <si>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</si>
  <si>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</si>
  <si>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</si>
  <si>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</si>
  <si>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</si>
  <si>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</si>
  <si>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</si>
  <si>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</si>
  <si>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</si>
  <si>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</si>
  <si>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</si>
  <si>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</si>
  <si>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</si>
  <si>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</si>
  <si>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</si>
  <si>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</si>
  <si>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</si>
  <si>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</si>
  <si>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</si>
  <si>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</si>
  <si>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</si>
  <si>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</si>
  <si>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</si>
  <si>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</si>
  <si>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</si>
  <si>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</si>
  <si>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</si>
  <si>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</si>
  <si>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</si>
  <si>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</si>
  <si>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</si>
  <si>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</si>
  <si>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</si>
  <si>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</si>
  <si>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</si>
  <si>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</si>
  <si>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</si>
  <si>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</si>
  <si>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</si>
  <si>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</si>
  <si>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</si>
  <si>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</si>
  <si>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</si>
  <si>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</si>
  <si>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</si>
  <si>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</si>
  <si>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</si>
  <si>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</si>
  <si>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</si>
  <si>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</si>
  <si>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</si>
  <si>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</si>
  <si>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</si>
  <si>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</si>
  <si>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</si>
  <si>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</si>
  <si>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</si>
  <si>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</si>
  <si>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</si>
  <si>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</si>
  <si>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</si>
  <si>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</si>
  <si>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</si>
  <si>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</si>
  <si>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</si>
  <si>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</si>
  <si>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</si>
  <si>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</si>
  <si>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</si>
  <si>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</si>
  <si>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</si>
  <si>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</si>
  <si>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</si>
  <si>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</si>
  <si>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</si>
  <si>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</si>
  <si>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</si>
  <si>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</si>
  <si>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</si>
  <si>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</si>
  <si>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</si>
  <si>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</si>
  <si>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</si>
  <si>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</si>
  <si>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</si>
  <si>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</si>
  <si>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</si>
  <si>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</si>
  <si>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</si>
  <si>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</si>
  <si>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</si>
  <si>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</si>
  <si>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</si>
  <si>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</si>
  <si>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</si>
  <si>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</si>
  <si>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</si>
  <si>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</si>
  <si>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</si>
  <si>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</si>
  <si>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</si>
  <si>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</si>
  <si>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</si>
  <si>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</si>
  <si>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</si>
  <si>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</si>
  <si>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</si>
  <si>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</si>
  <si>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</si>
  <si>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</si>
  <si>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</si>
  <si>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</si>
  <si>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</si>
  <si>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</si>
  <si>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</si>
  <si>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</si>
  <si>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</si>
  <si>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</si>
  <si>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</si>
  <si>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</si>
  <si>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</si>
  <si>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</si>
  <si>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</si>
  <si>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</si>
  <si>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</si>
  <si>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</si>
  <si>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</si>
  <si>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</si>
  <si>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</si>
  <si>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</si>
  <si>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</si>
  <si>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</si>
  <si>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</si>
  <si>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</si>
  <si>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</si>
  <si>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</si>
  <si>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</si>
  <si>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</si>
  <si>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</si>
  <si>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</si>
  <si>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</si>
  <si>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</si>
  <si>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</si>
  <si>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</si>
  <si>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</si>
  <si>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</si>
  <si>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</si>
  <si>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</si>
  <si>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</si>
  <si>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</si>
  <si>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</si>
  <si>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</si>
  <si>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</si>
  <si>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</si>
  <si>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</si>
  <si>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</si>
  <si>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</si>
  <si>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</si>
  <si>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</si>
  <si>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</si>
  <si>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</si>
  <si>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</si>
  <si>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</si>
  <si>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</si>
  <si>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</si>
  <si>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</si>
  <si>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</si>
  <si>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</si>
  <si>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</si>
  <si>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</si>
  <si>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</si>
  <si>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</si>
  <si>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</si>
  <si>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</si>
  <si>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</si>
  <si>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</si>
  <si>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</si>
  <si>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</si>
  <si>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</si>
  <si>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</si>
  <si>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</si>
  <si>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</si>
  <si>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</si>
  <si>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</si>
  <si>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</si>
  <si>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</si>
  <si>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</si>
  <si>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</si>
  <si>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</si>
  <si>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</si>
  <si>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</si>
  <si>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</si>
  <si>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</si>
  <si>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</si>
  <si>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</si>
  <si>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</si>
  <si>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</si>
  <si>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</si>
  <si>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</si>
  <si>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</si>
  <si>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</si>
  <si>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</si>
  <si>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</si>
  <si>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</si>
  <si>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</si>
  <si>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</si>
  <si>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</si>
  <si>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</si>
  <si>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</si>
  <si>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</si>
  <si>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</si>
  <si>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</si>
  <si>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</si>
  <si>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</si>
  <si>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</si>
  <si>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</si>
  <si>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</si>
  <si>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</si>
  <si>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</si>
  <si>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</si>
  <si>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</si>
  <si>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</si>
  <si>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</si>
  <si>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</si>
  <si>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</si>
  <si>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</si>
  <si>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</si>
  <si>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</si>
  <si>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</si>
  <si>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</si>
  <si>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</si>
  <si>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</si>
  <si>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</si>
  <si>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</si>
  <si>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</si>
  <si>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</si>
  <si>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</si>
  <si>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</si>
  <si>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</si>
  <si>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</si>
  <si>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</si>
  <si>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</si>
  <si>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</si>
  <si>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</si>
  <si>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</si>
  <si>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</si>
  <si>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</si>
  <si>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</si>
  <si>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</si>
  <si>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</si>
  <si>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</si>
  <si>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</si>
  <si>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</si>
  <si>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</si>
  <si>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</si>
  <si>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</si>
  <si>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</si>
  <si>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</si>
  <si>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</si>
  <si>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</si>
  <si>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</si>
  <si>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</si>
  <si>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</si>
  <si>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</si>
  <si>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</si>
  <si>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</si>
  <si>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</si>
  <si>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</si>
  <si>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</si>
  <si>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</si>
  <si>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</si>
  <si>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</si>
  <si>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</si>
  <si>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</si>
  <si>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</si>
  <si>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</si>
  <si>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</si>
  <si>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</si>
  <si>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</si>
  <si>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</si>
  <si>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</si>
  <si>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</si>
  <si>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</si>
  <si>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</si>
  <si>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</si>
  <si>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</si>
  <si>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</si>
  <si>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</si>
  <si>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</si>
  <si>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</si>
  <si>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</si>
  <si>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</si>
  <si>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</si>
  <si>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</si>
  <si>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</si>
  <si>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</si>
  <si>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</si>
  <si>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</si>
  <si>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</si>
  <si>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</si>
  <si>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</si>
  <si>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</si>
  <si>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</si>
  <si>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</si>
  <si>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</si>
  <si>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</si>
  <si>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</si>
  <si>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</si>
  <si>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</si>
  <si>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</si>
  <si>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</si>
  <si>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</si>
  <si>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</si>
  <si>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</si>
  <si>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</si>
  <si>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</si>
  <si>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</si>
  <si>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</si>
  <si>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</si>
  <si>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</si>
  <si>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</si>
  <si>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</si>
  <si>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</si>
  <si>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</si>
  <si>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</si>
  <si>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</si>
  <si>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</si>
  <si>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</si>
  <si>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</si>
  <si>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</si>
  <si>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</si>
  <si>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</si>
  <si>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</si>
  <si>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</si>
  <si>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</si>
  <si>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</si>
  <si>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</si>
  <si>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</si>
  <si>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</si>
  <si>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</si>
  <si>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</si>
  <si>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</si>
  <si>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</si>
  <si>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</si>
  <si>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</si>
  <si>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</si>
  <si>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</si>
  <si>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</si>
  <si>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</si>
  <si>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</si>
  <si>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</si>
  <si>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</si>
  <si>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</si>
  <si>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</si>
  <si>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</si>
  <si>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</si>
  <si>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</si>
  <si>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</si>
  <si>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</si>
  <si>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</si>
  <si>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</si>
  <si>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</si>
  <si>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</si>
  <si>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</si>
  <si>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</si>
  <si>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</si>
  <si>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</si>
  <si>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</si>
  <si>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</si>
  <si>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</si>
  <si>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</si>
  <si>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</si>
  <si>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</si>
  <si>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</si>
  <si>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</si>
  <si>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</si>
  <si>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</si>
  <si>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</si>
  <si>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</si>
  <si>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</si>
  <si>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</si>
  <si>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</si>
  <si>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</si>
  <si>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</si>
  <si>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</si>
  <si>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</si>
  <si>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</si>
  <si>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</si>
  <si>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</si>
  <si>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</si>
  <si>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</si>
  <si>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</si>
  <si>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</si>
  <si>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</si>
  <si>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</si>
  <si>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</si>
  <si>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</si>
  <si>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</si>
  <si>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</si>
  <si>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</si>
  <si>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</si>
  <si>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</si>
  <si>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</si>
  <si>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</si>
  <si>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</si>
  <si>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</si>
  <si>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</si>
  <si>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</si>
  <si>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</si>
  <si>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</si>
  <si>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</si>
  <si>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</si>
  <si>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</si>
  <si>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</si>
  <si>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</si>
  <si>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</si>
  <si>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</si>
  <si>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</si>
  <si>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</si>
  <si>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</si>
  <si>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</si>
  <si>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</si>
  <si>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</si>
  <si>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</si>
  <si>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</si>
  <si>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</si>
  <si>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</si>
  <si>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</si>
  <si>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</si>
  <si>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</si>
  <si>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</si>
  <si>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</si>
  <si>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</si>
  <si>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</si>
  <si>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</si>
  <si>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</si>
  <si>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</si>
  <si>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</si>
  <si>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</si>
  <si>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</si>
  <si>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</si>
  <si>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</si>
  <si>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</si>
  <si>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</si>
  <si>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</si>
  <si>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</si>
  <si>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</si>
  <si>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</si>
  <si>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</si>
  <si>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</si>
  <si>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</si>
  <si>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</si>
  <si>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</si>
  <si>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</si>
  <si>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</si>
  <si>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</si>
  <si>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</si>
  <si>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</si>
  <si>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</si>
  <si>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</si>
  <si>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</si>
  <si>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</si>
  <si>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</si>
  <si>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</si>
  <si>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</si>
  <si>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</si>
  <si>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</si>
  <si>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</si>
  <si>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</si>
  <si>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</si>
  <si>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</si>
  <si>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</si>
  <si>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</si>
  <si>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</si>
  <si>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</si>
  <si>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</si>
  <si>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</si>
  <si>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</si>
  <si>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</si>
  <si>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</si>
  <si>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</si>
  <si>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</si>
  <si>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</si>
  <si>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</si>
  <si>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</si>
  <si>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</si>
  <si>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</si>
  <si>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</si>
  <si>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</si>
  <si>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</si>
  <si>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</si>
  <si>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</si>
  <si>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</si>
  <si>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</si>
  <si>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</si>
  <si>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</si>
  <si>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</si>
  <si>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</si>
  <si>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</si>
  <si>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</si>
  <si>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</si>
  <si>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</si>
  <si>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</si>
  <si>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</si>
  <si>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</si>
  <si>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</si>
  <si>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</si>
  <si>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</si>
  <si>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</si>
  <si>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</si>
  <si>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</si>
  <si>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</si>
  <si>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</si>
  <si>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</si>
  <si>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</si>
  <si>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</si>
  <si>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</si>
  <si>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</si>
  <si>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</si>
  <si>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</si>
  <si>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</si>
  <si>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</si>
  <si>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</si>
  <si>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</si>
  <si>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</si>
  <si>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</si>
  <si>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</si>
  <si>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</si>
  <si>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</si>
  <si>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</si>
  <si>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</si>
  <si>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</si>
  <si>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</si>
  <si>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</si>
  <si>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</si>
  <si>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</si>
  <si>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</si>
  <si>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</si>
  <si>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</si>
  <si>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</si>
  <si>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</si>
  <si>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</si>
  <si>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</si>
  <si>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</si>
  <si>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</si>
  <si>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</si>
  <si>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</si>
  <si>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</si>
  <si>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</si>
  <si>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</si>
  <si>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</si>
  <si>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</si>
  <si>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</si>
  <si>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</si>
  <si>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</si>
  <si>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</si>
  <si>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</si>
  <si>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</si>
  <si>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</si>
  <si>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</si>
  <si>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</si>
  <si>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</si>
  <si>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</si>
  <si>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</si>
  <si>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</si>
  <si>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</si>
  <si>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</si>
  <si>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</si>
  <si>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</si>
  <si>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</si>
  <si>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</si>
  <si>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</si>
  <si>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</si>
  <si>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</si>
  <si>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</si>
  <si>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</si>
  <si>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</si>
  <si>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</si>
  <si>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</si>
  <si>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</si>
  <si>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</si>
  <si>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</si>
  <si>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</si>
  <si>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</si>
  <si>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</si>
  <si>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</si>
  <si>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</si>
  <si>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</si>
  <si>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</si>
  <si>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</si>
  <si>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</si>
  <si>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</si>
  <si>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</si>
  <si>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</si>
  <si>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</si>
  <si>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</si>
  <si>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</si>
  <si>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</si>
  <si>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</si>
  <si>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</si>
  <si>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</si>
  <si>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</si>
  <si>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</si>
  <si>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</si>
  <si>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</si>
  <si>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</si>
  <si>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</si>
  <si>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</si>
  <si>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</si>
  <si>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</si>
  <si>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</si>
  <si>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</si>
  <si>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</si>
  <si>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</si>
  <si>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</si>
  <si>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</si>
  <si>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</si>
  <si>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</si>
  <si>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</si>
  <si>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</si>
  <si>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</si>
  <si>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</si>
  <si>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</si>
  <si>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</si>
  <si>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</si>
  <si>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</si>
  <si>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</si>
  <si>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</si>
  <si>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</si>
  <si>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</si>
  <si>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</si>
  <si>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</si>
  <si>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</si>
  <si>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</si>
  <si>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</si>
  <si>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</si>
  <si>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</si>
  <si>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</si>
  <si>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</si>
  <si>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</si>
  <si>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</si>
  <si>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</si>
  <si>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</si>
  <si>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</si>
  <si>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</si>
  <si>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</si>
  <si>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</si>
  <si>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</si>
  <si>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</si>
  <si>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</si>
  <si>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</si>
  <si>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</si>
  <si>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</si>
  <si>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</si>
  <si>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</si>
  <si>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</si>
  <si>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</si>
  <si>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</si>
  <si>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</si>
  <si>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</si>
  <si>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</si>
  <si>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</si>
  <si>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</si>
  <si>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</si>
  <si>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</si>
  <si>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</si>
  <si>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</si>
  <si>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</si>
  <si>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</si>
  <si>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</si>
  <si>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</si>
  <si>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</si>
  <si>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</si>
  <si>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</si>
  <si>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</si>
  <si>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</si>
  <si>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</si>
  <si>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</si>
  <si>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</si>
  <si>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</si>
  <si>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</si>
  <si>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</si>
  <si>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</si>
  <si>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</si>
  <si>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</si>
  <si>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</si>
  <si>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</si>
  <si>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</si>
  <si>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</si>
  <si>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</si>
  <si>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</si>
  <si>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</si>
  <si>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</si>
  <si>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</si>
  <si>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</si>
  <si>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</si>
  <si>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</si>
  <si>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</si>
  <si>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</si>
  <si>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</si>
  <si>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</si>
  <si>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</si>
  <si>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</si>
  <si>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</si>
  <si>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</si>
  <si>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</si>
  <si>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</si>
  <si>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</si>
  <si>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</si>
  <si>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</si>
  <si>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</si>
  <si>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</si>
  <si>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</si>
  <si>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</si>
  <si>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</si>
  <si>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</si>
  <si>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</si>
  <si>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</si>
  <si>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</si>
  <si>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</si>
  <si>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</si>
  <si>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</si>
  <si>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</si>
  <si>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</si>
  <si>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</si>
  <si>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</si>
  <si>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</si>
  <si>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</si>
  <si>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</si>
  <si>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</si>
  <si>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</si>
  <si>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</si>
  <si>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</si>
  <si>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</si>
  <si>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</si>
  <si>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</si>
  <si>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</si>
  <si>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</si>
  <si>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</si>
  <si>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</si>
  <si>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</si>
  <si>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</si>
  <si>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</si>
  <si>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</si>
  <si>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</si>
  <si>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</si>
  <si>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</si>
  <si>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</si>
  <si>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</si>
  <si>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</si>
  <si>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</si>
  <si>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</si>
  <si>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</si>
  <si>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</si>
  <si>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</si>
  <si>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</si>
  <si>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</si>
  <si>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</si>
  <si>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</si>
  <si>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</si>
  <si>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</si>
  <si>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</si>
  <si>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</si>
  <si>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</si>
  <si>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</si>
  <si>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</si>
  <si>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</si>
  <si>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</si>
  <si>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</si>
  <si>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</si>
  <si>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</si>
  <si>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</si>
  <si>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</si>
  <si>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</si>
  <si>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</si>
  <si>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</si>
  <si>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</si>
  <si>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</si>
  <si>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</si>
  <si>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</si>
  <si>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</si>
  <si>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</si>
  <si>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</si>
  <si>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</si>
  <si>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</si>
  <si>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</si>
  <si>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</si>
  <si>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</si>
  <si>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</si>
  <si>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</si>
  <si>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</si>
  <si>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</si>
  <si>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</si>
  <si>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</si>
  <si>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</si>
  <si>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</si>
  <si>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</si>
  <si>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</si>
  <si>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</si>
  <si>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</si>
  <si>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</si>
  <si>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</si>
  <si>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</si>
  <si>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</si>
  <si>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</si>
  <si>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</si>
  <si>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</si>
  <si>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</si>
  <si>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</si>
  <si>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</si>
  <si>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</si>
  <si>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</si>
  <si>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</si>
  <si>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</si>
  <si>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</si>
  <si>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</si>
  <si>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</si>
  <si>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</si>
  <si>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</si>
  <si>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</si>
  <si>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</si>
  <si>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</si>
  <si>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</si>
  <si>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</si>
  <si>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</si>
  <si>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</si>
  <si>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</si>
  <si>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</si>
  <si>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</si>
  <si>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</si>
  <si>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</si>
  <si>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</si>
  <si>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</si>
  <si>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</si>
  <si>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</si>
  <si>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</si>
  <si>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</si>
  <si>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</si>
  <si>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</si>
  <si>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</si>
  <si>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</si>
  <si>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</si>
  <si>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</si>
  <si>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</si>
  <si>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</si>
  <si>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</si>
  <si>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</si>
  <si>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</si>
  <si>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</si>
  <si>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</si>
  <si>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</si>
  <si>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</si>
  <si>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</si>
  <si>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</si>
  <si>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</si>
  <si>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</si>
  <si>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</si>
  <si>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</si>
  <si>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</si>
  <si>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</si>
  <si>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</si>
  <si>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</si>
  <si>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</si>
  <si>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</si>
  <si>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</si>
  <si>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</si>
  <si>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</si>
  <si>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</si>
  <si>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</si>
  <si>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</si>
  <si>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</si>
  <si>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</si>
  <si>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</si>
  <si>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</si>
  <si>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</si>
  <si>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</si>
  <si>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</si>
  <si>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</si>
  <si>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</si>
  <si>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</si>
  <si>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</si>
  <si>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</si>
  <si>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</si>
  <si>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</si>
  <si>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</si>
  <si>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</si>
  <si>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</si>
  <si>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</si>
  <si>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</si>
  <si>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</si>
  <si>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</si>
  <si>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</si>
  <si>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</si>
  <si>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</si>
  <si>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</si>
  <si>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</si>
  <si>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</si>
  <si>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</si>
  <si>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</si>
  <si>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</si>
  <si>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</si>
  <si>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</si>
  <si>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</si>
  <si>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</si>
  <si>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</si>
  <si>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</si>
  <si>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</si>
  <si>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</si>
  <si>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</si>
  <si>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</si>
  <si>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</si>
  <si>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</si>
  <si>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</si>
  <si>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</si>
  <si>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</si>
  <si>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</si>
  <si>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</si>
  <si>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</si>
  <si>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</si>
  <si>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</si>
  <si>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</si>
  <si>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</si>
  <si>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</si>
  <si>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</si>
  <si>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</si>
  <si>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</si>
  <si>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</si>
  <si>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</si>
  <si>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</si>
  <si>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</si>
  <si>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</si>
  <si>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</si>
  <si>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</si>
  <si>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</si>
  <si>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</si>
  <si>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</si>
  <si>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</si>
  <si>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</si>
  <si>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</si>
  <si>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</si>
  <si>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</si>
  <si>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</si>
  <si>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</si>
  <si>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</si>
  <si>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</si>
  <si>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</si>
  <si>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</si>
  <si>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</si>
  <si>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</si>
  <si>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</si>
  <si>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</si>
  <si>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</si>
  <si>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</si>
  <si>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</si>
  <si>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</si>
  <si>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</si>
  <si>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</si>
  <si>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</si>
  <si>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</si>
  <si>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</si>
  <si>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</si>
  <si>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</si>
  <si>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</si>
  <si>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</si>
  <si>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</si>
  <si>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</si>
  <si>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</si>
  <si>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</si>
  <si>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</si>
  <si>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</si>
  <si>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</si>
  <si>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</si>
  <si>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</si>
  <si>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</si>
  <si>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</si>
  <si>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</si>
  <si>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</si>
  <si>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</si>
  <si>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</si>
  <si>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</si>
  <si>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</si>
  <si>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</si>
  <si>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</si>
  <si>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</si>
  <si>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</si>
  <si>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</si>
  <si>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</si>
  <si>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</si>
  <si>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</si>
  <si>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</si>
  <si>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</si>
  <si>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</si>
  <si>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</si>
  <si>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</si>
  <si>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</si>
  <si>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</si>
  <si>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</si>
  <si>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</si>
  <si>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</si>
  <si>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</si>
  <si>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</si>
  <si>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</si>
  <si>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</si>
  <si>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</si>
  <si>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</si>
  <si>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</si>
  <si>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</si>
  <si>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</si>
  <si>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</si>
  <si>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</si>
  <si>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</si>
  <si>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</si>
  <si>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</si>
  <si>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</si>
  <si>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</si>
  <si>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</si>
  <si>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</si>
  <si>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</si>
  <si>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</si>
  <si>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</si>
  <si>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</si>
  <si>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</si>
  <si>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</si>
  <si>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</si>
  <si>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</si>
  <si>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</si>
  <si>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</si>
  <si>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</si>
  <si>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</si>
  <si>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</si>
  <si>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</si>
  <si>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</si>
  <si>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</si>
  <si>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</si>
  <si>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</si>
  <si>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</si>
  <si>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</si>
  <si>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</si>
  <si>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</si>
  <si>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</si>
  <si>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</si>
  <si>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</si>
  <si>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</si>
  <si>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</si>
  <si>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</si>
  <si>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</si>
  <si>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</si>
  <si>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</si>
  <si>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</si>
  <si>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</si>
  <si>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</si>
  <si>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</si>
  <si>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</si>
  <si>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</si>
  <si>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</si>
  <si>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</si>
  <si>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</si>
  <si>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</si>
  <si>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</si>
  <si>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</si>
  <si>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</si>
  <si>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</si>
  <si>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</si>
  <si>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</si>
  <si>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</si>
  <si>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</si>
  <si>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</si>
  <si>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</si>
  <si>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</si>
  <si>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</si>
  <si>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</si>
  <si>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</si>
  <si>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</si>
  <si>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</si>
  <si>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</si>
  <si>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</si>
  <si>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</si>
  <si>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</si>
  <si>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</si>
  <si>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</si>
  <si>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</si>
  <si>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</si>
  <si>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</si>
  <si>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</si>
  <si>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</si>
  <si>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</si>
  <si>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</si>
  <si>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</si>
  <si>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</si>
  <si>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</si>
  <si>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</si>
  <si>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</si>
  <si>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</si>
  <si>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</si>
  <si>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</si>
  <si>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</si>
  <si>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</si>
  <si>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</si>
  <si>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</si>
  <si>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</si>
  <si>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</si>
  <si>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</si>
  <si>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</si>
  <si>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</si>
  <si>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</si>
  <si>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</si>
  <si>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</si>
  <si>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</si>
  <si>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</si>
  <si>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</si>
  <si>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</si>
  <si>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</si>
  <si>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</si>
  <si>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</si>
  <si>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</si>
  <si>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</si>
  <si>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</si>
  <si>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</si>
  <si>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</si>
  <si>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</si>
  <si>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</si>
  <si>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</si>
  <si>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</si>
  <si>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</si>
  <si>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</si>
  <si>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</si>
  <si>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</si>
  <si>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</si>
  <si>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</si>
  <si>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</si>
  <si>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</si>
  <si>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</si>
  <si>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</si>
  <si>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</si>
  <si>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</si>
  <si>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</si>
  <si>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</si>
  <si>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</si>
  <si>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</si>
  <si>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</si>
  <si>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</si>
  <si>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</si>
  <si>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</si>
  <si>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</si>
  <si>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</si>
  <si>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</si>
  <si>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</si>
  <si>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</si>
  <si>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</si>
  <si>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</si>
  <si>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</si>
  <si>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</si>
  <si>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</si>
  <si>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</si>
  <si>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</si>
  <si>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</si>
  <si>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</si>
  <si>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</si>
  <si>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</si>
  <si>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</si>
  <si>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</si>
  <si>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</si>
  <si>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</si>
  <si>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</si>
  <si>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</si>
  <si>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</si>
  <si>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</si>
  <si>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</si>
  <si>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</si>
  <si>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</si>
  <si>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</si>
  <si>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</si>
  <si>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</si>
  <si>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</si>
  <si>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</si>
  <si>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</si>
  <si>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</si>
  <si>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</si>
  <si>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</si>
  <si>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</si>
  <si>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</si>
  <si>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</si>
  <si>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</si>
  <si>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</si>
  <si>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</si>
  <si>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</si>
  <si>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</si>
  <si>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</si>
  <si>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</si>
  <si>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</si>
  <si>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</si>
  <si>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</si>
  <si>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</si>
  <si>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</si>
  <si>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</si>
  <si>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</si>
  <si>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</si>
  <si>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</si>
  <si>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</si>
  <si>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</si>
  <si>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</si>
  <si>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</si>
  <si>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</si>
  <si>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</si>
  <si>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</si>
  <si>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</si>
  <si>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</si>
  <si>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</si>
  <si>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</si>
  <si>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</si>
  <si>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</si>
  <si>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</si>
  <si>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</si>
  <si>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</si>
  <si>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</si>
  <si>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</si>
  <si>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</si>
  <si>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</si>
  <si>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</si>
  <si>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</si>
  <si>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</si>
  <si>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</si>
  <si>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</si>
  <si>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</si>
  <si>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</si>
  <si>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</si>
  <si>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</si>
  <si>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</si>
  <si>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</si>
  <si>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</si>
  <si>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</si>
  <si>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</si>
  <si>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</si>
  <si>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</si>
  <si>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</si>
  <si>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</si>
  <si>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</si>
  <si>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</si>
  <si>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</si>
  <si>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</si>
  <si>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</si>
  <si>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</si>
  <si>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</si>
  <si>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</si>
  <si>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</si>
  <si>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</si>
  <si>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</si>
  <si>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</si>
  <si>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</si>
  <si>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</si>
  <si>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</si>
  <si>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</si>
  <si>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</si>
  <si>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</si>
  <si>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</si>
  <si>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</si>
  <si>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</si>
  <si>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</si>
  <si>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</si>
  <si>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</si>
  <si>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</si>
  <si>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</si>
  <si>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</si>
  <si>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</si>
  <si>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</si>
  <si>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</si>
  <si>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</si>
  <si>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</si>
  <si>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</si>
  <si>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</si>
  <si>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</si>
  <si>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</si>
  <si>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</si>
  <si>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</si>
  <si>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</si>
  <si>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</si>
  <si>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</si>
  <si>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</si>
  <si>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</si>
  <si>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</si>
  <si>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</si>
  <si>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</si>
  <si>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</si>
  <si>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</si>
  <si>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</si>
  <si>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</si>
  <si>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</si>
  <si>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</si>
  <si>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</si>
  <si>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</si>
  <si>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</si>
  <si>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</si>
  <si>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</si>
  <si>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</si>
  <si>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</si>
  <si>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</si>
  <si>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</si>
  <si>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</si>
  <si>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</si>
  <si>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</si>
  <si>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</si>
  <si>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</si>
  <si>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</si>
  <si>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</si>
  <si>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</si>
  <si>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</si>
  <si>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</si>
  <si>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</si>
  <si>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</si>
  <si>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</si>
  <si>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</si>
  <si>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</si>
  <si>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</si>
  <si>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</si>
  <si>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</si>
  <si>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</si>
  <si>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</si>
  <si>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</si>
  <si>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</si>
  <si>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</si>
  <si>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</si>
  <si>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</si>
  <si>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</si>
  <si>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</si>
  <si>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</si>
  <si>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</si>
  <si>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</si>
  <si>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</si>
  <si>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</si>
  <si>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</si>
  <si>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</si>
  <si>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</si>
  <si>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</si>
  <si>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</si>
  <si>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</si>
  <si>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</si>
  <si>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</si>
  <si>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</si>
  <si>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</si>
  <si>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</si>
  <si>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</si>
  <si>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</si>
  <si>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</si>
  <si>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</si>
  <si>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</si>
  <si>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</si>
  <si>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</si>
  <si>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</si>
  <si>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</si>
  <si>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</si>
  <si>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</si>
  <si>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</si>
  <si>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</si>
  <si>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</si>
  <si>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</si>
  <si>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</si>
  <si>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</si>
  <si>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</si>
  <si>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</si>
  <si>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</si>
  <si>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</si>
  <si>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</si>
  <si>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</si>
  <si>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</si>
  <si>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</si>
  <si>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</si>
  <si>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</si>
  <si>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</si>
  <si>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</si>
  <si>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</si>
  <si>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</si>
  <si>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</si>
  <si>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</si>
  <si>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</si>
  <si>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</si>
  <si>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</si>
  <si>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</si>
  <si>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</si>
  <si>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</si>
  <si>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</si>
  <si>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</si>
  <si>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</si>
  <si>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</si>
  <si>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</si>
  <si>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</si>
  <si>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</si>
  <si>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</si>
  <si>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</si>
  <si>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</si>
  <si>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</si>
  <si>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</si>
  <si>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</si>
  <si>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</si>
  <si>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</si>
  <si>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</si>
  <si>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</si>
  <si>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</si>
  <si>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</si>
  <si>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</si>
  <si>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</si>
  <si>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</si>
  <si>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</si>
  <si>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</si>
  <si>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</si>
  <si>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</si>
  <si>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</si>
  <si>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</si>
  <si>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</si>
  <si>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</si>
  <si>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</si>
  <si>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</si>
  <si>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</si>
  <si>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</si>
  <si>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</si>
  <si>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</si>
  <si>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</si>
  <si>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</si>
  <si>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</si>
  <si>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</si>
  <si>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</si>
  <si>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</si>
  <si>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</si>
  <si>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</si>
  <si>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</si>
  <si>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</si>
  <si>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</si>
  <si>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</si>
  <si>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</si>
  <si>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</si>
  <si>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</si>
  <si>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</si>
  <si>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</si>
  <si>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</si>
  <si>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</si>
  <si>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</si>
  <si>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</si>
  <si>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</si>
  <si>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</si>
  <si>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</si>
  <si>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</si>
  <si>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</si>
  <si>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</si>
  <si>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</si>
  <si>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</si>
  <si>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</si>
  <si>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</si>
  <si>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</si>
  <si>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</si>
  <si>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</si>
  <si>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</si>
  <si>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</si>
  <si>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</si>
  <si>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</si>
  <si>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</si>
  <si>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</si>
  <si>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</si>
  <si>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</si>
  <si>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</si>
  <si>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</si>
  <si>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</si>
  <si>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</si>
  <si>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</si>
  <si>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</si>
  <si>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</si>
  <si>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</si>
  <si>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</si>
  <si>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</si>
  <si>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</si>
  <si>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</si>
  <si>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</si>
  <si>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</si>
  <si>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</si>
  <si>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</si>
  <si>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</si>
  <si>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</si>
  <si>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</si>
  <si>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</si>
  <si>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</si>
  <si>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</si>
  <si>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</si>
  <si>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</si>
  <si>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</si>
  <si>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</si>
  <si>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</si>
  <si>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</si>
  <si>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</si>
  <si>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</si>
  <si>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</si>
  <si>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</si>
  <si>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</si>
  <si>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</si>
  <si>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</si>
  <si>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</si>
  <si>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</si>
  <si>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</si>
  <si>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</si>
  <si>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</si>
  <si>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</si>
  <si>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</si>
  <si>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</si>
  <si>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</si>
  <si>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</si>
  <si>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</si>
  <si>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</si>
  <si>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</si>
  <si>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</si>
  <si>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</si>
  <si>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</si>
  <si>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</si>
  <si>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</si>
  <si>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</si>
  <si>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</si>
  <si>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</si>
  <si>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</si>
  <si>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</si>
  <si>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</si>
  <si>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</si>
  <si>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</si>
  <si>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</si>
  <si>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</si>
  <si>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</si>
  <si>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</si>
  <si>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</si>
  <si>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</si>
  <si>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</si>
  <si>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</si>
  <si>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</si>
  <si>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</si>
  <si>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</si>
  <si>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</si>
  <si>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</si>
  <si>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</si>
  <si>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</si>
  <si>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</si>
  <si>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</si>
  <si>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</si>
  <si>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</si>
  <si>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</si>
  <si>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</si>
  <si>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</si>
  <si>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</si>
  <si>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</si>
  <si>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</si>
  <si>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</si>
  <si>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</si>
  <si>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</si>
  <si>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</si>
  <si>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</si>
  <si>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</si>
  <si>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</si>
  <si>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</si>
  <si>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</si>
  <si>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</si>
  <si>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</si>
  <si>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</si>
  <si>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</si>
  <si>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</si>
  <si>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</si>
  <si>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</si>
  <si>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</si>
  <si>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</si>
  <si>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</si>
  <si>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</si>
  <si>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</si>
  <si>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</si>
  <si>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</si>
  <si>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</si>
  <si>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</si>
  <si>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</si>
  <si>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</si>
  <si>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</si>
  <si>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</si>
  <si>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</si>
  <si>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</si>
  <si>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</si>
  <si>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</si>
  <si>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</si>
  <si>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</si>
  <si>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</si>
  <si>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</si>
  <si>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</si>
  <si>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</si>
  <si>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</si>
  <si>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</si>
  <si>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</si>
  <si>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</si>
  <si>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</si>
  <si>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</si>
  <si>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</si>
  <si>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</si>
  <si>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</si>
  <si>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</si>
  <si>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</si>
  <si>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</si>
  <si>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</si>
  <si>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</si>
  <si>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</si>
  <si>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</si>
  <si>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</si>
  <si>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</si>
  <si>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</si>
  <si>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</si>
  <si>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</si>
  <si>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</si>
  <si>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</si>
  <si>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</si>
  <si>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</si>
  <si>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</si>
  <si>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</si>
  <si>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</si>
  <si>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</si>
  <si>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</si>
  <si>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</si>
  <si>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</si>
  <si>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</si>
  <si>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</si>
  <si>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</si>
  <si>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</si>
  <si>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</si>
  <si>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</si>
  <si>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</si>
  <si>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</si>
  <si>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</si>
  <si>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</si>
  <si>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</si>
  <si>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</si>
  <si>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</si>
  <si>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</si>
  <si>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</si>
  <si>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</si>
  <si>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</si>
  <si>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</si>
  <si>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</si>
  <si>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</si>
  <si>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</si>
  <si>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</si>
  <si>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</si>
  <si>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</si>
  <si>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</si>
  <si>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</si>
  <si>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</si>
  <si>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</si>
  <si>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</si>
  <si>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</si>
  <si>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</si>
  <si>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</si>
  <si>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</si>
  <si>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</si>
  <si>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</si>
  <si>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</si>
  <si>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</si>
  <si>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</si>
  <si>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</si>
  <si>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</si>
  <si>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</si>
  <si>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</si>
  <si>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</si>
  <si>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</si>
  <si>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</si>
  <si>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</si>
  <si>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</si>
  <si>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</si>
  <si>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</si>
  <si>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</si>
  <si>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</si>
  <si>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</si>
  <si>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</si>
  <si>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</si>
  <si>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</si>
  <si>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</si>
  <si>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</si>
  <si>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</si>
  <si>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</si>
  <si>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</si>
  <si>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</si>
  <si>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</si>
  <si>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</si>
  <si>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</si>
  <si>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</si>
  <si>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</si>
  <si>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</si>
  <si>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</si>
  <si>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</si>
  <si>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</si>
  <si>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</si>
  <si>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</si>
  <si>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</si>
  <si>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</si>
  <si>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</si>
  <si>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</si>
  <si>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</si>
  <si>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</si>
  <si>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</si>
  <si>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</si>
  <si>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</si>
  <si>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</si>
  <si>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</si>
  <si>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</si>
  <si>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</si>
  <si>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</si>
  <si>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</si>
  <si>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</si>
  <si>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</si>
  <si>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</si>
  <si>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</si>
  <si>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</si>
  <si>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</si>
  <si>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</si>
  <si>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</si>
  <si>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</si>
  <si>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</si>
  <si>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</si>
  <si>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</si>
  <si>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</si>
  <si>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</si>
  <si>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</si>
  <si>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</si>
  <si>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</si>
  <si>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</si>
  <si>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</si>
  <si>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</si>
  <si>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</si>
  <si>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</si>
  <si>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</si>
  <si>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</si>
  <si>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</si>
  <si>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</si>
  <si>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</si>
  <si>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</si>
  <si>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</si>
  <si>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</si>
  <si>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</si>
  <si>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</si>
  <si>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</si>
  <si>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</si>
  <si>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</si>
  <si>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</si>
  <si>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</si>
  <si>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</si>
  <si>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</si>
  <si>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</si>
  <si>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</si>
  <si>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</si>
  <si>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</si>
  <si>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</si>
  <si>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</si>
  <si>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</si>
  <si>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</si>
  <si>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</si>
  <si>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</si>
  <si>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</si>
  <si>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</si>
  <si>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</si>
  <si>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</si>
  <si>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</si>
  <si>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</si>
  <si>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</si>
  <si>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</si>
  <si>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</si>
  <si>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</si>
  <si>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</si>
  <si>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</si>
  <si>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</si>
  <si>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</si>
  <si>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</si>
  <si>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</si>
  <si>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</si>
  <si>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</si>
  <si>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</si>
  <si>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</si>
  <si>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</si>
  <si>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</si>
  <si>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</si>
  <si>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</si>
  <si>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</si>
  <si>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</si>
  <si>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</si>
  <si>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</si>
  <si>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</si>
  <si>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</si>
  <si>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</si>
  <si>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</si>
  <si>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</si>
  <si>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</si>
  <si>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</si>
  <si>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</si>
  <si>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</si>
  <si>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</si>
  <si>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</si>
  <si>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</si>
  <si>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</si>
  <si>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</si>
  <si>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</si>
  <si>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</si>
  <si>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</si>
  <si>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</si>
  <si>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</si>
  <si>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</si>
  <si>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</si>
  <si>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</si>
  <si>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</si>
  <si>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</si>
  <si>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</si>
  <si>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</si>
  <si>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</si>
  <si>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</si>
  <si>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</si>
  <si>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</si>
  <si>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</si>
  <si>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</si>
  <si>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</si>
  <si>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</si>
  <si>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</si>
  <si>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</si>
  <si>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</si>
  <si>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</si>
  <si>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</si>
  <si>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</si>
  <si>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</si>
  <si>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</si>
  <si>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</si>
  <si>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</si>
  <si>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</si>
  <si>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</si>
  <si>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</si>
  <si>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</si>
  <si>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</si>
  <si>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</si>
  <si>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</si>
  <si>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</si>
  <si>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</si>
  <si>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</si>
  <si>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</si>
  <si>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</si>
  <si>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</si>
  <si>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</si>
  <si>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</si>
  <si>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</si>
  <si>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</si>
  <si>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</si>
  <si>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</si>
  <si>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</si>
  <si>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</si>
  <si>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</si>
  <si>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</si>
  <si>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</si>
  <si>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</si>
  <si>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</si>
  <si>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</si>
  <si>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</si>
  <si>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</si>
  <si>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</si>
  <si>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</si>
  <si>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</si>
  <si>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</si>
  <si>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</si>
  <si>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</si>
  <si>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</si>
  <si>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</si>
  <si>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</si>
  <si>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</si>
  <si>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</si>
  <si>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</si>
  <si>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</si>
  <si>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</si>
  <si>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</si>
  <si>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</si>
  <si>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</si>
  <si>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</si>
  <si>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</si>
  <si>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</si>
  <si>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</si>
  <si>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</si>
  <si>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</si>
  <si>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</si>
  <si>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</si>
  <si>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</si>
  <si>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</si>
  <si>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</si>
  <si>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</si>
  <si>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</si>
  <si>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</si>
  <si>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</si>
  <si>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</si>
  <si>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</si>
  <si>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</si>
  <si>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</si>
  <si>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</si>
  <si>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</si>
  <si>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</si>
  <si>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</si>
  <si>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</si>
  <si>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</si>
  <si>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</si>
  <si>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</si>
  <si>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</si>
  <si>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</si>
  <si>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</si>
  <si>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</si>
  <si>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</si>
  <si>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</si>
  <si>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</si>
  <si>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</si>
  <si>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</si>
  <si>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</si>
  <si>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</si>
  <si>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</si>
  <si>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</si>
  <si>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</si>
  <si>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</si>
  <si>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</si>
  <si>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</si>
  <si>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</si>
  <si>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</si>
  <si>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</si>
  <si>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</si>
  <si>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</si>
  <si>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</si>
  <si>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</si>
  <si>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</si>
  <si>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</si>
  <si>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</si>
  <si>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</si>
  <si>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</si>
  <si>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</si>
  <si>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</si>
  <si>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</si>
  <si>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</si>
  <si>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</si>
  <si>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</si>
  <si>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</si>
  <si>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</si>
  <si>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</si>
  <si>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</si>
  <si>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</si>
  <si>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</si>
  <si>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</si>
  <si>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</si>
  <si>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</si>
  <si>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</si>
  <si>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</si>
  <si>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</si>
  <si>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</si>
  <si>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</si>
  <si>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</si>
  <si>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</si>
  <si>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</si>
  <si>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</si>
  <si>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</si>
  <si>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</si>
  <si>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</si>
  <si>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</si>
  <si>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</si>
  <si>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</si>
  <si>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</si>
  <si>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</si>
  <si>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</si>
  <si>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</si>
  <si>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</si>
  <si>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</si>
  <si>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</si>
  <si>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</si>
  <si>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</si>
  <si>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</si>
  <si>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</si>
  <si>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</si>
  <si>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</si>
  <si>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</si>
  <si>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</si>
  <si>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</si>
  <si>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</si>
  <si>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</si>
  <si>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</si>
  <si>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</si>
  <si>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</si>
  <si>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</si>
  <si>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</si>
  <si>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</si>
  <si>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</si>
  <si>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</si>
  <si>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</si>
  <si>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</si>
  <si>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</si>
  <si>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</si>
  <si>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</si>
  <si>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</si>
  <si>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</si>
  <si>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</si>
  <si>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</si>
  <si>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</si>
  <si>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</si>
  <si>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</si>
  <si>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</si>
  <si>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</si>
  <si>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</si>
  <si>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</si>
  <si>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</si>
  <si>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</si>
  <si>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</si>
  <si>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</si>
  <si>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</si>
  <si>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</si>
  <si>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</si>
  <si>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</si>
  <si>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</si>
  <si>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</si>
  <si>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</si>
  <si>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</si>
  <si>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</si>
  <si>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</si>
  <si>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</si>
  <si>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</si>
  <si>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</si>
  <si>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</si>
  <si>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</si>
  <si>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</si>
  <si>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</si>
  <si>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</si>
  <si>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</si>
  <si>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</si>
  <si>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</si>
  <si>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</si>
  <si>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</si>
  <si>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</si>
  <si>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</si>
  <si>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</si>
  <si>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</si>
  <si>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</si>
  <si>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</si>
  <si>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</si>
  <si>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</si>
  <si>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</si>
  <si>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</si>
  <si>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</si>
  <si>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</si>
  <si>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</si>
  <si>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</si>
  <si>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</si>
  <si>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</si>
  <si>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</si>
  <si>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</si>
  <si>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</si>
  <si>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</si>
  <si>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</si>
  <si>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</si>
  <si>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</si>
  <si>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</si>
  <si>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</si>
  <si>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</si>
  <si>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</si>
  <si>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</si>
  <si>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</si>
  <si>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</si>
  <si>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</si>
  <si>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</si>
  <si>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</si>
  <si>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</si>
  <si>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</si>
  <si>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</si>
  <si>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</si>
  <si>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</si>
  <si>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</si>
  <si>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</si>
  <si>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</si>
  <si>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</si>
  <si>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</si>
  <si>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</si>
  <si>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</si>
  <si>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</si>
  <si>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</si>
  <si>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</si>
  <si>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</si>
  <si>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</si>
  <si>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</si>
  <si>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</si>
  <si>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</si>
  <si>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</si>
  <si>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</si>
  <si>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</si>
  <si>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</si>
  <si>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</si>
  <si>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</si>
  <si>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</si>
  <si>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</si>
  <si>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</si>
  <si>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</si>
  <si>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</si>
  <si>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</si>
  <si>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</si>
  <si>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</si>
  <si>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</si>
  <si>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</si>
  <si>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</si>
  <si>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</si>
  <si>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</si>
  <si>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</si>
  <si>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</si>
  <si>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</si>
  <si>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</si>
  <si>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</si>
  <si>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</si>
  <si>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</si>
  <si>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</si>
  <si>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</si>
  <si>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</si>
  <si>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</si>
  <si>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</si>
  <si>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</si>
  <si>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</si>
  <si>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</si>
  <si>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</si>
  <si>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</si>
  <si>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</si>
  <si>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</si>
  <si>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</si>
  <si>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</si>
  <si>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</si>
  <si>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</si>
  <si>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</si>
  <si>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</si>
  <si>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</si>
  <si>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</si>
  <si>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</si>
  <si>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</si>
  <si>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</si>
  <si>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</si>
  <si>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</si>
  <si>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</si>
  <si>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</si>
  <si>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</si>
  <si>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</si>
  <si>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</si>
  <si>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</si>
  <si>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</si>
  <si>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</si>
  <si>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</si>
  <si>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</si>
  <si>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</si>
  <si>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</si>
  <si>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</si>
  <si>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</si>
  <si>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</si>
  <si>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</si>
  <si>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</si>
  <si>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</si>
  <si>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</si>
  <si>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</si>
  <si>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</si>
  <si>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</si>
  <si>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</si>
  <si>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</si>
  <si>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</si>
  <si>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</si>
  <si>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</si>
  <si>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</si>
  <si>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</si>
  <si>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</si>
  <si>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</si>
  <si>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</si>
  <si>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</si>
  <si>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</si>
  <si>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</si>
  <si>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</si>
  <si>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</si>
  <si>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</si>
  <si>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</si>
  <si>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</si>
  <si>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</si>
  <si>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</si>
  <si>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</si>
  <si>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</si>
  <si>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</si>
  <si>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</si>
  <si>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</si>
  <si>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</si>
  <si>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</si>
  <si>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</si>
  <si>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</si>
  <si>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</si>
  <si>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</si>
  <si>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</si>
  <si>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</si>
  <si>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</si>
  <si>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</si>
  <si>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</si>
  <si>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</si>
  <si>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</si>
  <si>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</si>
  <si>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</si>
  <si>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</si>
  <si>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</si>
  <si>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</si>
  <si>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</si>
  <si>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</si>
  <si>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</si>
  <si>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</si>
  <si>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</si>
  <si>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</si>
  <si>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</si>
  <si>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</si>
  <si>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</si>
  <si>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</si>
  <si>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</si>
  <si>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</si>
  <si>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</si>
  <si>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</si>
  <si>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</si>
  <si>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</si>
  <si>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</si>
  <si>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</si>
  <si>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</si>
  <si>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</si>
  <si>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</si>
  <si>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</si>
  <si>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</si>
  <si>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</si>
  <si>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</si>
  <si>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</si>
  <si>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</si>
  <si>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</si>
  <si>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</si>
  <si>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</si>
  <si>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</si>
  <si>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</si>
  <si>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</si>
  <si>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</si>
  <si>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</si>
  <si>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</si>
  <si>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</si>
  <si>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</si>
  <si>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</si>
  <si>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</si>
  <si>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</si>
  <si>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</si>
  <si>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</si>
  <si>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</si>
  <si>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</si>
  <si>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</si>
  <si>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</si>
  <si>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</si>
  <si>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</si>
  <si>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</si>
  <si>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</si>
  <si>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</si>
  <si>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</si>
  <si>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</si>
  <si>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</si>
  <si>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</si>
  <si>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</si>
  <si>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</si>
  <si>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</si>
  <si>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</si>
  <si>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</si>
  <si>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</si>
  <si>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</si>
  <si>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</si>
  <si>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</si>
  <si>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</si>
  <si>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</si>
  <si>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</si>
  <si>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</si>
  <si>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</si>
  <si>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</si>
  <si>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</si>
  <si>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</si>
  <si>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</si>
  <si>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</si>
  <si>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</si>
  <si>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</si>
  <si>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</si>
  <si>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</si>
  <si>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</si>
  <si>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</si>
  <si>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</si>
  <si>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</si>
  <si>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</si>
  <si>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</si>
  <si>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</si>
  <si>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</si>
  <si>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</si>
  <si>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</si>
  <si>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</si>
  <si>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</si>
  <si>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</si>
  <si>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</si>
  <si>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</si>
  <si>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</si>
  <si>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</si>
  <si>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</si>
  <si>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</si>
  <si>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</si>
  <si>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</si>
  <si>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</si>
  <si>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</si>
  <si>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</si>
  <si>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</si>
  <si>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</si>
  <si>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</si>
  <si>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</si>
  <si>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</si>
  <si>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</si>
  <si>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</si>
  <si>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</si>
  <si>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</si>
  <si>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</si>
  <si>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</si>
  <si>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</si>
  <si>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</si>
  <si>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</si>
  <si>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</si>
  <si>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</si>
  <si>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</si>
  <si>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</si>
  <si>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</si>
  <si>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</si>
  <si>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</si>
  <si>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</si>
  <si>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</si>
  <si>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</si>
  <si>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</si>
  <si>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</si>
  <si>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</si>
  <si>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</si>
  <si>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</si>
  <si>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</si>
  <si>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</si>
  <si>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</si>
  <si>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</si>
  <si>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</si>
  <si>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</si>
  <si>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</si>
  <si>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</si>
  <si>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</si>
  <si>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</si>
  <si>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</si>
  <si>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</si>
  <si>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</si>
  <si>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</si>
  <si>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</si>
  <si>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</si>
  <si>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</si>
  <si>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</si>
  <si>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</si>
  <si>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</si>
  <si>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</si>
  <si>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</si>
  <si>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</si>
  <si>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</si>
  <si>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</si>
  <si>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</si>
  <si>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</si>
  <si>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</si>
  <si>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</si>
  <si>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</si>
  <si>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</si>
  <si>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</si>
  <si>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</si>
  <si>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</si>
  <si>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</si>
  <si>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</si>
  <si>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</si>
  <si>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</si>
  <si>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</si>
  <si>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</si>
  <si>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</si>
  <si>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</si>
  <si>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</si>
  <si>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</si>
  <si>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</si>
  <si>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</si>
  <si>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</si>
  <si>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</si>
  <si>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</si>
  <si>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</si>
  <si>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</si>
  <si>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</si>
  <si>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</si>
  <si>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</si>
  <si>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</si>
  <si>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</si>
  <si>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</si>
  <si>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</si>
  <si>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</si>
  <si>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</si>
  <si>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</si>
  <si>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</si>
  <si>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</si>
  <si>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</si>
  <si>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</si>
  <si>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</si>
  <si>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</si>
  <si>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</si>
  <si>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</si>
  <si>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</si>
  <si>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</si>
  <si>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</si>
  <si>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</si>
  <si>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</si>
  <si>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</si>
  <si>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</si>
  <si>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</si>
  <si>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</si>
  <si>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</si>
  <si>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</si>
  <si>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</si>
  <si>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</si>
  <si>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</si>
  <si>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</si>
  <si>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</si>
  <si>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</si>
  <si>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</si>
  <si>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</si>
  <si>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</si>
  <si>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</si>
  <si>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</si>
  <si>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</si>
  <si>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</si>
  <si>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</si>
  <si>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</si>
  <si>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</si>
  <si>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</si>
  <si>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</si>
  <si>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</si>
  <si>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</si>
  <si>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</si>
  <si>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</si>
  <si>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</si>
  <si>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</si>
  <si>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</si>
  <si>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</si>
  <si>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</si>
  <si>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</si>
  <si>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</si>
  <si>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</si>
  <si>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</si>
  <si>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</si>
  <si>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</si>
  <si>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</si>
  <si>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</si>
  <si>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</si>
  <si>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</si>
  <si>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</si>
  <si>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</si>
  <si>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</si>
  <si>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</si>
  <si>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</si>
  <si>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</si>
  <si>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</si>
  <si>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</si>
  <si>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</si>
  <si>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</si>
  <si>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</si>
  <si>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</si>
  <si>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</si>
  <si>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</si>
  <si>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</si>
  <si>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</si>
  <si>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</si>
  <si>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</si>
  <si>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</si>
  <si>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</si>
  <si>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</si>
  <si>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</si>
  <si>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</si>
  <si>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</si>
  <si>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</si>
  <si>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</si>
  <si>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</si>
  <si>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</si>
  <si>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</si>
  <si>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</si>
  <si>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</si>
  <si>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</si>
  <si>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</si>
  <si>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</si>
  <si>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</si>
  <si>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</si>
  <si>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</si>
  <si>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</si>
  <si>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</si>
  <si>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</si>
  <si>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</si>
  <si>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</si>
  <si>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</si>
  <si>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</si>
  <si>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</si>
  <si>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</si>
  <si>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</si>
  <si>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</si>
  <si>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</si>
  <si>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</si>
  <si>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</si>
  <si>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</si>
  <si>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</si>
  <si>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</si>
  <si>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</si>
  <si>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</si>
  <si>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</si>
  <si>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</si>
  <si>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</si>
  <si>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</si>
  <si>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</si>
  <si>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</si>
  <si>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</si>
  <si>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</si>
  <si>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</si>
  <si>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</si>
  <si>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</si>
  <si>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</si>
  <si>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</si>
  <si>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</si>
  <si>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</si>
  <si>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</si>
  <si>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</si>
  <si>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</si>
  <si>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</si>
  <si>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</si>
  <si>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</si>
  <si>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</si>
  <si>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</si>
  <si>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</si>
  <si>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</si>
  <si>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</si>
  <si>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</si>
  <si>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</si>
  <si>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</si>
  <si>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</si>
  <si>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</si>
  <si>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</si>
  <si>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</si>
  <si>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</si>
  <si>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</si>
  <si>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</si>
  <si>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</si>
  <si>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</si>
  <si>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</si>
  <si>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</si>
  <si>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</si>
  <si>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</si>
  <si>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</si>
  <si>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</si>
  <si>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</si>
  <si>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</si>
  <si>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</si>
  <si>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</si>
  <si>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</si>
  <si>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</si>
  <si>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</si>
  <si>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</si>
  <si>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</si>
  <si>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</si>
  <si>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</si>
  <si>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</si>
  <si>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</si>
  <si>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</si>
  <si>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</si>
  <si>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</si>
  <si>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</si>
  <si>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</si>
  <si>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</si>
  <si>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</si>
  <si>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</si>
  <si>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</si>
  <si>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</si>
  <si>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</si>
  <si>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</si>
  <si>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</si>
  <si>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</si>
  <si>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</si>
  <si>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</si>
  <si>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</si>
  <si>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</si>
  <si>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</si>
  <si>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</si>
  <si>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</si>
  <si>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</si>
  <si>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</si>
  <si>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</si>
  <si>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</si>
  <si>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</si>
  <si>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</si>
  <si>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</si>
  <si>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</si>
  <si>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</si>
  <si>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</si>
  <si>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</si>
  <si>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</si>
  <si>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</si>
  <si>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</si>
  <si>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</si>
  <si>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</si>
  <si>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</si>
  <si>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</si>
  <si>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</si>
  <si>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</si>
  <si>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</si>
  <si>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</si>
  <si>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</si>
  <si>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</si>
  <si>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</si>
  <si>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</si>
  <si>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</si>
  <si>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</si>
  <si>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</si>
  <si>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</si>
  <si>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</si>
  <si>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</si>
  <si>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</si>
  <si>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</si>
  <si>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</si>
  <si>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</si>
  <si>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</si>
  <si>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</si>
  <si>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</si>
  <si>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</si>
  <si>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</si>
  <si>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</si>
  <si>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</si>
  <si>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</si>
  <si>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</si>
  <si>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</si>
  <si>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</si>
  <si>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</si>
  <si>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</si>
  <si>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</si>
  <si>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</si>
  <si>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</si>
  <si>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</si>
  <si>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</si>
  <si>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</si>
  <si>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</si>
  <si>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</si>
  <si>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</si>
  <si>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</si>
  <si>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</si>
  <si>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</si>
  <si>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</si>
  <si>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</si>
  <si>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</si>
  <si>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</si>
  <si>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</si>
  <si>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</si>
  <si>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</si>
  <si>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</si>
  <si>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</si>
  <si>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</si>
  <si>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</si>
  <si>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</si>
  <si>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</si>
  <si>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</si>
  <si>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</si>
  <si>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</si>
  <si>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</si>
  <si>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</si>
  <si>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</si>
  <si>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</si>
  <si>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</si>
  <si>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</si>
  <si>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</si>
  <si>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</si>
  <si>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</si>
  <si>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</si>
  <si>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</si>
  <si>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</si>
  <si>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</si>
  <si>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</si>
  <si>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</si>
  <si>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</si>
  <si>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</si>
  <si>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</si>
  <si>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</si>
  <si>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</si>
  <si>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</si>
  <si>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</si>
  <si>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</si>
  <si>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</si>
  <si>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</si>
  <si>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</si>
  <si>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</si>
  <si>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</si>
  <si>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</si>
  <si>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</si>
  <si>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</si>
  <si>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</si>
  <si>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</si>
  <si>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</si>
  <si>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</si>
  <si>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</si>
  <si>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</si>
  <si>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</si>
  <si>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</si>
  <si>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</si>
  <si>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</si>
  <si>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</si>
  <si>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</si>
  <si>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</si>
  <si>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</si>
  <si>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</si>
  <si>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</si>
  <si>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</si>
  <si>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</si>
  <si>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</si>
  <si>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</si>
  <si>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</si>
  <si>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</si>
  <si>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</si>
  <si>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</si>
  <si>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</si>
  <si>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</si>
  <si>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</si>
  <si>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</si>
  <si>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</si>
  <si>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</si>
  <si>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</si>
  <si>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</si>
  <si>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</si>
  <si>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</si>
  <si>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</si>
  <si>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</si>
  <si>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</si>
  <si>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</si>
  <si>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</si>
  <si>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</si>
  <si>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</si>
  <si>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</si>
  <si>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</si>
  <si>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</si>
  <si>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</si>
  <si>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</si>
  <si>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</si>
  <si>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</si>
  <si>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</si>
  <si>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</si>
  <si>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</si>
  <si>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</si>
  <si>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</si>
  <si>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</si>
  <si>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</si>
  <si>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</si>
  <si>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</si>
  <si>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</si>
  <si>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</si>
  <si>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</si>
  <si>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</si>
  <si>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</si>
  <si>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</si>
  <si>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</si>
  <si>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</si>
  <si>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</si>
  <si>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</si>
  <si>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</si>
  <si>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</si>
  <si>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</si>
  <si>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</si>
  <si>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</si>
  <si>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</si>
  <si>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</si>
  <si>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</si>
  <si>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</si>
  <si>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</si>
  <si>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</si>
  <si>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</si>
  <si>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</si>
  <si>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</si>
  <si>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</si>
  <si>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</si>
  <si>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</si>
  <si>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</si>
  <si>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</si>
  <si>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</si>
  <si>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</si>
  <si>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</si>
  <si>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</si>
  <si>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</si>
  <si>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</si>
  <si>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</si>
  <si>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</si>
  <si>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</si>
  <si>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</si>
  <si>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</si>
  <si>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</si>
  <si>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</si>
  <si>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</si>
  <si>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</si>
  <si>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</si>
  <si>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</si>
  <si>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</si>
  <si>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</si>
  <si>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</si>
  <si>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</si>
  <si>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</si>
  <si>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</si>
  <si>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</si>
  <si>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</si>
  <si>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</si>
  <si>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</si>
  <si>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</si>
  <si>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</si>
  <si>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</si>
  <si>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</si>
  <si>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</si>
  <si>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</si>
  <si>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</si>
  <si>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</si>
  <si>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</si>
  <si>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</si>
  <si>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</si>
  <si>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</si>
  <si>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</si>
  <si>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</si>
  <si>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</si>
  <si>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</si>
  <si>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</si>
  <si>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</si>
  <si>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</si>
  <si>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</si>
  <si>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</si>
  <si>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</si>
  <si>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</si>
  <si>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</si>
  <si>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</si>
  <si>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</si>
  <si>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</si>
  <si>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</si>
  <si>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</si>
  <si>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</si>
  <si>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</si>
  <si>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</si>
  <si>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</si>
  <si>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</si>
  <si>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</si>
  <si>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</si>
  <si>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</si>
  <si>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</si>
  <si>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</si>
  <si>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</si>
  <si>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</si>
  <si>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</si>
  <si>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</si>
  <si>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</si>
  <si>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</si>
  <si>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</si>
  <si>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</si>
  <si>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</si>
  <si>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</si>
  <si>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</si>
  <si>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</si>
  <si>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</si>
  <si>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</si>
  <si>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</si>
  <si>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</si>
  <si>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</si>
  <si>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</si>
  <si>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</si>
  <si>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</si>
  <si>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</si>
  <si>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</si>
  <si>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</si>
  <si>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</si>
  <si>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</si>
  <si>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</si>
  <si>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</si>
  <si>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</si>
  <si>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</si>
  <si>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</si>
  <si>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</si>
  <si>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</si>
  <si>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</si>
  <si>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</si>
  <si>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</si>
  <si>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</si>
  <si>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</si>
  <si>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</si>
  <si>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</si>
  <si>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</si>
  <si>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</si>
  <si>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</si>
  <si>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</si>
  <si>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</si>
  <si>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</si>
  <si>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</si>
  <si>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</si>
  <si>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</si>
  <si>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</si>
  <si>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</si>
  <si>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</si>
  <si>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</si>
  <si>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</si>
  <si>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</si>
  <si>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</si>
  <si>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</si>
  <si>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</si>
  <si>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</si>
  <si>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</si>
  <si>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</si>
  <si>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</si>
  <si>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</si>
  <si>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</si>
  <si>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</si>
  <si>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</si>
  <si>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</si>
  <si>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</si>
  <si>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</si>
  <si>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</si>
  <si>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</si>
  <si>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</si>
  <si>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</si>
  <si>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</si>
  <si>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</si>
  <si>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</si>
  <si>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</si>
  <si>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</si>
  <si>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</si>
  <si>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</si>
  <si>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</si>
  <si>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</si>
  <si>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</si>
  <si>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</si>
  <si>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</si>
  <si>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</si>
  <si>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</si>
  <si>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</si>
  <si>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</si>
  <si>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</si>
  <si>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</si>
  <si>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</si>
  <si>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</si>
  <si>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</si>
  <si>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</si>
  <si>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</si>
  <si>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</si>
  <si>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</si>
  <si>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</si>
  <si>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</si>
  <si>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</si>
  <si>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</si>
  <si>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</si>
  <si>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</si>
  <si>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</si>
  <si>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</si>
  <si>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</si>
  <si>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</si>
  <si>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</si>
  <si>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</si>
  <si>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</si>
  <si>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</si>
  <si>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</si>
  <si>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</si>
  <si>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</si>
  <si>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</si>
  <si>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</si>
  <si>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</si>
  <si>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</si>
  <si>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</si>
  <si>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</si>
  <si>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</si>
  <si>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</si>
  <si>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</si>
  <si>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</si>
  <si>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</si>
  <si>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</si>
  <si>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</si>
  <si>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</si>
  <si>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</si>
  <si>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</si>
  <si>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</si>
  <si>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</si>
  <si>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</si>
  <si>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</si>
  <si>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</si>
  <si>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</si>
  <si>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</si>
  <si>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</si>
  <si>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</si>
  <si>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</si>
  <si>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</si>
  <si>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</si>
  <si>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</si>
  <si>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</si>
  <si>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</si>
  <si>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</si>
  <si>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</si>
  <si>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</si>
  <si>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</si>
  <si>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</si>
  <si>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</si>
  <si>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</si>
  <si>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</si>
  <si>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</si>
  <si>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</si>
  <si>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</si>
  <si>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</si>
  <si>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</si>
  <si>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</si>
  <si>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</si>
  <si>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</si>
  <si>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</si>
  <si>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</si>
  <si>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</si>
  <si>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</si>
  <si>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</si>
  <si>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</si>
  <si>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</si>
  <si>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</si>
  <si>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</si>
  <si>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</si>
  <si>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</si>
  <si>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</si>
  <si>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</si>
  <si>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</si>
  <si>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</si>
  <si>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</si>
  <si>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</si>
  <si>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</si>
  <si>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</si>
  <si>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</si>
  <si>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</si>
  <si>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</si>
  <si>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</si>
  <si>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</si>
  <si>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</si>
  <si>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</si>
  <si>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</si>
  <si>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</si>
  <si>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</si>
  <si>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</si>
  <si>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</si>
  <si>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</si>
  <si>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</si>
  <si>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</si>
  <si>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</si>
  <si>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</si>
  <si>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</si>
  <si>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</si>
  <si>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</si>
  <si>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</si>
  <si>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</si>
  <si>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</si>
  <si>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</si>
  <si>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</si>
  <si>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</si>
  <si>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</si>
  <si>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</si>
  <si>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</si>
  <si>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</si>
  <si>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</si>
  <si>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</si>
  <si>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</si>
  <si>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</si>
  <si>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</si>
  <si>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</si>
  <si>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</si>
  <si>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</si>
  <si>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</si>
  <si>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</si>
  <si>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</si>
  <si>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</si>
  <si>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</si>
  <si>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</si>
  <si>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</si>
  <si>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</si>
  <si>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</si>
  <si>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</si>
  <si>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</si>
  <si>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</si>
  <si>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</si>
  <si>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</si>
  <si>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</si>
  <si>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</si>
  <si>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</si>
  <si>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</si>
  <si>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</si>
  <si>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</si>
  <si>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</si>
  <si>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</si>
  <si>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</si>
  <si>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</si>
  <si>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</si>
  <si>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</si>
  <si>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</si>
  <si>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</si>
  <si>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</si>
  <si>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</si>
  <si>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</si>
  <si>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</si>
  <si>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</si>
  <si>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</si>
  <si>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</si>
  <si>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</si>
  <si>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</si>
  <si>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</si>
  <si>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</si>
  <si>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</si>
  <si>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</si>
  <si>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</si>
  <si>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</si>
  <si>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</si>
  <si>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</si>
  <si>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</si>
  <si>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</si>
  <si>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</si>
  <si>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</si>
  <si>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</si>
  <si>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</si>
  <si>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</si>
  <si>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</si>
  <si>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</si>
  <si>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</si>
  <si>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</si>
  <si>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</si>
  <si>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</si>
  <si>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</si>
  <si>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</si>
  <si>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</si>
  <si>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</si>
  <si>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</si>
  <si>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</si>
  <si>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</si>
  <si>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</si>
  <si>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</si>
  <si>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</si>
  <si>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</si>
  <si>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</si>
  <si>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</si>
  <si>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</si>
  <si>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</si>
  <si>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</si>
  <si>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</si>
  <si>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</si>
  <si>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</si>
  <si>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</si>
  <si>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</si>
  <si>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</si>
  <si>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</si>
  <si>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</si>
  <si>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</si>
  <si>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</si>
  <si>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</si>
  <si>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</si>
  <si>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</si>
  <si>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</si>
  <si>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</si>
  <si>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</si>
  <si>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</si>
  <si>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</si>
  <si>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</si>
  <si>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</si>
  <si>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</si>
  <si>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</si>
  <si>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</si>
  <si>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</si>
  <si>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</si>
  <si>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</si>
  <si>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</si>
  <si>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</si>
  <si>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</si>
  <si>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</si>
  <si>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</si>
  <si>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</si>
  <si>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</si>
  <si>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</si>
  <si>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</si>
  <si>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</si>
  <si>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</si>
  <si>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</si>
  <si>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</si>
  <si>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</si>
  <si>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</si>
  <si>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</si>
  <si>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</si>
  <si>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</si>
  <si>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</si>
  <si>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</si>
  <si>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</si>
  <si>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</si>
  <si>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</si>
  <si>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</si>
  <si>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</si>
  <si>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</si>
  <si>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</si>
  <si>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</si>
  <si>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</si>
  <si>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</si>
  <si>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</si>
  <si>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</si>
  <si>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</si>
  <si>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</si>
  <si>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</si>
  <si>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</si>
  <si>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</si>
  <si>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</si>
  <si>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</si>
  <si>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</si>
  <si>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</si>
  <si>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</si>
  <si>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</si>
  <si>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</si>
  <si>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</si>
  <si>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</si>
  <si>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</si>
  <si>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</si>
  <si>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</si>
  <si>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</si>
  <si>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</si>
  <si>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</si>
  <si>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</si>
  <si>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</si>
  <si>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</si>
  <si>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</si>
  <si>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</si>
  <si>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</si>
  <si>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</si>
  <si>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</si>
  <si>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</si>
  <si>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</si>
  <si>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</si>
  <si>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</si>
  <si>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</si>
  <si>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</si>
  <si>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</si>
  <si>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</si>
  <si>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</si>
  <si>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</si>
  <si>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</si>
  <si>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</si>
  <si>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</si>
  <si>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</si>
  <si>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</si>
  <si>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</si>
  <si>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</si>
  <si>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</si>
  <si>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</si>
  <si>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</si>
  <si>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</si>
  <si>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</si>
  <si>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</si>
  <si>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</si>
  <si>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</si>
  <si>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</si>
  <si>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</si>
  <si>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</si>
  <si>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</si>
  <si>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</si>
  <si>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</si>
  <si>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</si>
  <si>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</si>
  <si>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</si>
  <si>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</si>
  <si>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</si>
  <si>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</si>
  <si>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</si>
  <si>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</si>
  <si>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</si>
  <si>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</si>
  <si>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</si>
  <si>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</si>
  <si>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</si>
  <si>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</si>
  <si>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</si>
  <si>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</si>
  <si>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</si>
  <si>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</si>
  <si>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</si>
  <si>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</si>
  <si>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</si>
  <si>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</si>
  <si>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</si>
  <si>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</si>
  <si>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</si>
  <si>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</si>
  <si>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</si>
  <si>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</si>
  <si>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</si>
  <si>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</si>
  <si>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</si>
  <si>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</si>
  <si>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</si>
  <si>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</si>
  <si>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</si>
  <si>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</si>
  <si>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</si>
  <si>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</si>
  <si>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</si>
  <si>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</si>
  <si>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</si>
  <si>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</si>
  <si>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</si>
  <si>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</si>
  <si>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</si>
  <si>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</si>
  <si>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</si>
  <si>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</si>
  <si>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</si>
  <si>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</si>
  <si>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</si>
  <si>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</si>
  <si>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</si>
  <si>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</si>
  <si>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</si>
  <si>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</si>
  <si>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</si>
  <si>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</si>
  <si>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</si>
  <si>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</si>
  <si>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</si>
  <si>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</si>
  <si>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</si>
  <si>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</si>
  <si>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</si>
  <si>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</si>
  <si>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</si>
  <si>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</si>
  <si>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</si>
  <si>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</si>
  <si>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</si>
  <si>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</si>
  <si>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</si>
  <si>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</si>
  <si>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</si>
  <si>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</si>
  <si>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</si>
  <si>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</si>
  <si>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</si>
  <si>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</si>
  <si>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</si>
  <si>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</si>
  <si>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</si>
  <si>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</si>
  <si>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</si>
  <si>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</si>
  <si>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</si>
  <si>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</si>
  <si>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</si>
  <si>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</si>
  <si>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</si>
  <si>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</si>
  <si>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</si>
  <si>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</si>
  <si>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</si>
  <si>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</si>
  <si>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</si>
  <si>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</si>
  <si>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</si>
  <si>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</si>
  <si>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</si>
  <si>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</si>
  <si>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</si>
  <si>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</si>
  <si>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</si>
  <si>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</si>
  <si>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</si>
  <si>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</si>
  <si>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</si>
  <si>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</si>
  <si>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</si>
  <si>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</si>
  <si>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</si>
  <si>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</si>
  <si>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</si>
  <si>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</si>
  <si>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</si>
  <si>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</si>
  <si>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</si>
  <si>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</si>
  <si>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</si>
  <si>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</si>
  <si>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</si>
  <si>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</si>
  <si>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</si>
  <si>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</si>
  <si>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</si>
  <si>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</si>
  <si>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</si>
  <si>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</si>
  <si>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</si>
  <si>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</si>
  <si>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</si>
  <si>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</si>
  <si>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</si>
  <si>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</si>
  <si>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</si>
  <si>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</si>
  <si>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</si>
  <si>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</si>
  <si>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</si>
  <si>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</si>
  <si>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</si>
  <si>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</si>
  <si>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</si>
  <si>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</si>
  <si>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</si>
  <si>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</si>
  <si>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</si>
  <si>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</si>
  <si>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</si>
  <si>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</si>
  <si>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</si>
  <si>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</si>
  <si>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</si>
  <si>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</si>
  <si>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</si>
  <si>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</si>
  <si>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</si>
  <si>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</si>
  <si>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</si>
  <si>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</si>
  <si>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</si>
  <si>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</si>
  <si>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</si>
  <si>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</si>
  <si>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</si>
  <si>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</si>
  <si>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</si>
  <si>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</si>
  <si>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</si>
  <si>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</si>
  <si>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</si>
  <si>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</si>
  <si>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</si>
  <si>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</si>
  <si>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</si>
  <si>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</si>
  <si>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</si>
  <si>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</si>
  <si>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</si>
  <si>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</si>
  <si>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</si>
  <si>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</si>
  <si>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</si>
  <si>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</si>
  <si>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</si>
  <si>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</si>
  <si>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</si>
  <si>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</si>
  <si>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</si>
  <si>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</si>
  <si>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</si>
  <si>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</si>
  <si>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</si>
  <si>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</si>
  <si>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</si>
  <si>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</si>
  <si>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</si>
  <si>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</si>
  <si>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</si>
  <si>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</si>
  <si>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</si>
  <si>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</si>
  <si>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</si>
  <si>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</si>
  <si>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</si>
  <si>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</si>
  <si>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</si>
  <si>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</si>
  <si>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</si>
  <si>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</si>
  <si>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</si>
  <si>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</si>
  <si>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</si>
  <si>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</si>
  <si>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</si>
  <si>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</si>
  <si>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</si>
  <si>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</si>
  <si>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</si>
  <si>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</si>
  <si>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</si>
  <si>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</si>
  <si>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</si>
  <si>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</si>
  <si>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</si>
  <si>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</si>
  <si>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</si>
  <si>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</si>
  <si>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</si>
  <si>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</si>
  <si>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</si>
  <si>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</si>
  <si>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</si>
  <si>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</si>
  <si>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</si>
  <si>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</si>
  <si>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</si>
  <si>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</si>
  <si>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</si>
  <si>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</si>
  <si>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</si>
  <si>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</si>
  <si>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</si>
  <si>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</si>
  <si>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</si>
  <si>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</si>
  <si>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</si>
  <si>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</si>
  <si>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</si>
  <si>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</si>
  <si>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</si>
  <si>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</si>
  <si>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</si>
  <si>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</si>
  <si>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</si>
  <si>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</si>
  <si>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</si>
  <si>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</si>
  <si>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</si>
  <si>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</si>
  <si>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</si>
  <si>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</si>
  <si>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</si>
  <si>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</si>
  <si>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</si>
  <si>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</si>
  <si>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</si>
  <si>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</si>
  <si>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</si>
  <si>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</si>
  <si>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</si>
  <si>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</si>
  <si>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</si>
  <si>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</si>
  <si>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</si>
  <si>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</si>
  <si>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</si>
  <si>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</si>
  <si>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</si>
  <si>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</si>
  <si>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</si>
  <si>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</si>
  <si>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</si>
  <si>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</si>
  <si>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</si>
  <si>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</si>
  <si>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</si>
  <si>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</si>
  <si>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</si>
  <si>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</si>
  <si>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</si>
  <si>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</si>
  <si>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</si>
  <si>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</si>
  <si>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</si>
  <si>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</si>
  <si>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</si>
  <si>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</si>
  <si>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</si>
  <si>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</si>
  <si>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</si>
  <si>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</si>
  <si>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</si>
  <si>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</si>
  <si>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</si>
  <si>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</si>
  <si>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</si>
  <si>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</si>
  <si>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</si>
  <si>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</si>
  <si>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</si>
  <si>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</si>
  <si>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</si>
  <si>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</si>
  <si>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</si>
  <si>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</si>
  <si>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</si>
  <si>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</si>
  <si>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</si>
  <si>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</si>
  <si>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</si>
  <si>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</si>
  <si>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</si>
  <si>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</si>
  <si>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</si>
  <si>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</si>
  <si>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</si>
  <si>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</si>
  <si>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</si>
  <si>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</si>
  <si>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</si>
  <si>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</si>
  <si>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</si>
  <si>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</si>
  <si>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</si>
  <si>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</si>
  <si>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</si>
  <si>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</si>
  <si>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</si>
  <si>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</si>
  <si>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</si>
  <si>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</si>
  <si>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</si>
  <si>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</si>
  <si>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</si>
  <si>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</si>
  <si>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</si>
  <si>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</si>
  <si>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</si>
  <si>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</si>
  <si>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</si>
  <si>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</si>
  <si>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</si>
  <si>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</si>
  <si>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</si>
  <si>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</si>
  <si>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</si>
  <si>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</si>
  <si>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</si>
  <si>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</si>
  <si>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</si>
  <si>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</si>
  <si>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</si>
  <si>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</si>
  <si>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</si>
  <si>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</si>
  <si>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</si>
  <si>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</si>
  <si>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</si>
  <si>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</si>
  <si>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</si>
  <si>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</si>
  <si>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</si>
  <si>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</si>
  <si>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</si>
  <si>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</si>
  <si>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</si>
  <si>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</si>
  <si>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</si>
  <si>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</si>
  <si>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</si>
  <si>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</si>
  <si>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</si>
  <si>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</si>
  <si>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</si>
  <si>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</si>
  <si>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</si>
  <si>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</si>
  <si>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</si>
  <si>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</si>
  <si>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</si>
  <si>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</si>
  <si>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</si>
  <si>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</si>
  <si>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</si>
  <si>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</si>
  <si>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</si>
  <si>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</si>
  <si>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</si>
  <si>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</si>
  <si>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</si>
  <si>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</si>
  <si>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</si>
  <si>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</si>
  <si>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</si>
  <si>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</si>
  <si>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</si>
  <si>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</si>
  <si>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</si>
  <si>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</si>
  <si>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</si>
  <si>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</si>
  <si>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</si>
  <si>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</si>
  <si>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</si>
  <si>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</si>
  <si>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</si>
  <si>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</si>
  <si>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</si>
  <si>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</si>
  <si>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</si>
  <si>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</si>
  <si>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</si>
  <si>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</si>
  <si>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</si>
  <si>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</si>
  <si>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</si>
  <si>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</si>
  <si>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</si>
  <si>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</si>
  <si>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</si>
  <si>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</si>
  <si>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</si>
  <si>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</si>
  <si>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</si>
  <si>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</si>
  <si>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</si>
  <si>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</si>
  <si>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</si>
  <si>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</si>
  <si>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</si>
  <si>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</si>
  <si>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</si>
  <si>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</si>
  <si>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</si>
  <si>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</si>
  <si>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</si>
  <si>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</si>
  <si>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</si>
  <si>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</si>
  <si>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</si>
  <si>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</si>
  <si>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</si>
  <si>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</si>
  <si>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</si>
  <si>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</si>
  <si>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</si>
  <si>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</si>
  <si>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</si>
  <si>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</si>
  <si>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</si>
  <si>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</si>
  <si>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</si>
  <si>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</si>
  <si>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</si>
  <si>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</si>
  <si>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</si>
  <si>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</si>
  <si>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</si>
  <si>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</si>
  <si>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</si>
  <si>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</si>
  <si>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</si>
  <si>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</si>
  <si>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</si>
  <si>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</si>
  <si>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</si>
  <si>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</si>
  <si>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</si>
  <si>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</si>
  <si>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</si>
  <si>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</si>
  <si>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</si>
  <si>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</si>
  <si>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</si>
  <si>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</si>
  <si>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</si>
  <si>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</si>
  <si>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</si>
  <si>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</si>
  <si>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</si>
  <si>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</si>
  <si>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</si>
  <si>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</si>
  <si>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</si>
  <si>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</si>
  <si>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</si>
  <si>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</si>
  <si>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</si>
  <si>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</si>
  <si>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</si>
  <si>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</si>
  <si>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</si>
  <si>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</si>
  <si>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</si>
  <si>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</si>
  <si>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</si>
  <si>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</si>
  <si>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</si>
  <si>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</si>
  <si>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</si>
  <si>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</si>
  <si>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</si>
  <si>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</si>
  <si>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</si>
  <si>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</si>
  <si>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</si>
  <si>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</si>
  <si>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</si>
  <si>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</si>
  <si>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</si>
  <si>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</si>
  <si>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</si>
  <si>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</si>
  <si>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</si>
  <si>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</si>
  <si>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</si>
  <si>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</si>
  <si>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</si>
  <si>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</si>
  <si>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</si>
  <si>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</si>
  <si>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</si>
  <si>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</si>
  <si>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</si>
  <si>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</si>
  <si>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</si>
  <si>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</si>
  <si>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</si>
  <si>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</si>
  <si>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</si>
  <si>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</si>
  <si>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</si>
  <si>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</si>
  <si>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</si>
  <si>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</si>
  <si>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</si>
  <si>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</si>
  <si>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</si>
  <si>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</si>
  <si>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</si>
  <si>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</si>
  <si>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</si>
  <si>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</si>
  <si>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</si>
  <si>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</si>
  <si>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</si>
  <si>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</si>
  <si>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</si>
  <si>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</si>
  <si>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</si>
  <si>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</si>
  <si>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</si>
  <si>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</si>
  <si>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</si>
  <si>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</si>
  <si>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</si>
  <si>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</si>
  <si>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</si>
  <si>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</si>
  <si>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</si>
  <si>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</si>
  <si>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</si>
  <si>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</si>
  <si>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</si>
  <si>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</si>
  <si>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</si>
  <si>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</si>
  <si>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</si>
  <si>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</si>
  <si>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</si>
  <si>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</si>
  <si>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</si>
  <si>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</si>
  <si>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</si>
  <si>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</si>
  <si>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</si>
  <si>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</si>
  <si>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</si>
  <si>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</si>
  <si>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</si>
  <si>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</si>
  <si>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</si>
  <si>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</si>
  <si>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</si>
  <si>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</si>
  <si>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</si>
  <si>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</si>
  <si>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</si>
  <si>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</si>
  <si>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</si>
  <si>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</si>
  <si>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</si>
  <si>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</si>
  <si>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</si>
  <si>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</si>
  <si>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</si>
  <si>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</si>
  <si>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</si>
  <si>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</si>
  <si>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</si>
  <si>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</si>
  <si>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</si>
  <si>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</si>
  <si>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</si>
  <si>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</si>
  <si>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</si>
  <si>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</si>
  <si>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</si>
  <si>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</si>
  <si>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</si>
  <si>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</si>
  <si>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</si>
  <si>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</si>
  <si>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</si>
  <si>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</si>
  <si>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</si>
  <si>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</si>
  <si>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</si>
  <si>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</si>
  <si>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</si>
  <si>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</si>
  <si>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</si>
  <si>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</si>
  <si>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</si>
  <si>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</si>
  <si>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</si>
  <si>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</si>
  <si>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</si>
  <si>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</si>
  <si>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</si>
  <si>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</si>
  <si>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</si>
  <si>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</si>
  <si>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</si>
  <si>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</si>
  <si>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</si>
  <si>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</si>
  <si>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</si>
  <si>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</si>
  <si>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</si>
  <si>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</si>
  <si>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</si>
  <si>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</si>
  <si>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</si>
  <si>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</si>
  <si>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</si>
  <si>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</si>
  <si>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</si>
  <si>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</si>
  <si>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</si>
  <si>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</si>
  <si>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</si>
  <si>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</si>
  <si>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</si>
  <si>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</si>
  <si>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</si>
  <si>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</si>
  <si>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</si>
  <si>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</si>
  <si>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</si>
  <si>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</si>
  <si>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</si>
  <si>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</si>
  <si>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</si>
  <si>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</si>
  <si>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</si>
  <si>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</si>
  <si>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</si>
  <si>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</si>
  <si>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</si>
  <si>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</si>
  <si>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</si>
  <si>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</si>
  <si>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</si>
  <si>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</si>
  <si>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</si>
  <si>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</si>
  <si>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</si>
  <si>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</si>
  <si>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</si>
  <si>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</si>
  <si>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</si>
  <si>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</si>
  <si>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</si>
  <si>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</si>
  <si>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</si>
  <si>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</si>
  <si>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</si>
  <si>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</si>
  <si>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</si>
  <si>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</si>
  <si>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</si>
  <si>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</si>
  <si>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</si>
  <si>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</si>
  <si>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</si>
  <si>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</si>
  <si>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</si>
  <si>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</si>
  <si>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</si>
  <si>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</si>
  <si>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</si>
  <si>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</si>
  <si>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</si>
  <si>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</si>
  <si>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</si>
  <si>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</si>
  <si>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</si>
  <si>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</si>
  <si>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</si>
  <si>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</si>
  <si>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</si>
  <si>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</si>
  <si>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</si>
  <si>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</si>
  <si>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</si>
  <si>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</si>
  <si>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</si>
  <si>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</si>
  <si>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</si>
  <si>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</si>
  <si>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</si>
  <si>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</si>
  <si>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</si>
  <si>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</si>
  <si>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</si>
  <si>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</si>
  <si>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</si>
  <si>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</si>
  <si>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</si>
  <si>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</si>
  <si>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</si>
  <si>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</si>
  <si>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</si>
  <si>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</si>
  <si>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</si>
  <si>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</si>
  <si>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</si>
  <si>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</si>
  <si>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</si>
  <si>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</si>
  <si>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</si>
  <si>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</si>
  <si>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</si>
  <si>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</si>
  <si>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</si>
  <si>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</si>
  <si>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</si>
  <si>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</si>
  <si>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</si>
  <si>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</si>
  <si>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</si>
  <si>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</si>
  <si>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</si>
  <si>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</si>
  <si>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</si>
  <si>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</si>
  <si>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</si>
  <si>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</si>
  <si>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</si>
  <si>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</si>
  <si>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</si>
  <si>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</si>
  <si>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</si>
  <si>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</si>
  <si>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</si>
  <si>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</si>
  <si>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</si>
  <si>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</si>
  <si>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</si>
  <si>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</si>
  <si>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</si>
  <si>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</si>
  <si>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</si>
  <si>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</si>
  <si>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</si>
  <si>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</si>
  <si>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</si>
  <si>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</si>
  <si>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</si>
  <si>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</si>
  <si>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</si>
  <si>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</si>
  <si>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</si>
  <si>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</si>
  <si>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</si>
  <si>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</si>
  <si>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</si>
  <si>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</si>
  <si>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</si>
  <si>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</si>
  <si>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</si>
  <si>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</si>
  <si>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</si>
  <si>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</si>
  <si>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</si>
  <si>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</si>
  <si>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</si>
  <si>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</si>
  <si>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</si>
  <si>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</si>
  <si>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</si>
  <si>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</si>
  <si>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</si>
  <si>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</si>
  <si>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</si>
  <si>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</si>
  <si>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</si>
  <si>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</si>
  <si>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</si>
  <si>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</si>
  <si>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</si>
  <si>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</si>
  <si>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</si>
  <si>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</si>
  <si>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</si>
  <si>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</si>
  <si>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</si>
  <si>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</si>
  <si>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</si>
  <si>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</si>
  <si>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</si>
  <si>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</si>
  <si>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</si>
  <si>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</si>
  <si>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</si>
  <si>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</si>
  <si>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</si>
  <si>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</si>
  <si>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</si>
  <si>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</si>
  <si>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</si>
  <si>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</si>
  <si>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</si>
  <si>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</si>
  <si>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</si>
  <si>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</si>
  <si>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</si>
  <si>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</si>
  <si>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</si>
  <si>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</si>
  <si>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</si>
  <si>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</si>
  <si>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</si>
  <si>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</si>
  <si>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</si>
  <si>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</si>
  <si>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</si>
  <si>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</si>
  <si>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</si>
  <si>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</si>
  <si>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</si>
  <si>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</si>
  <si>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</si>
  <si>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</si>
  <si>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</si>
  <si>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</si>
  <si>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</si>
  <si>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</si>
  <si>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</si>
  <si>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</si>
  <si>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</si>
  <si>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</si>
  <si>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</si>
  <si>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</si>
  <si>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</si>
  <si>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</si>
  <si>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</si>
  <si>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</si>
  <si>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</si>
  <si>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</si>
  <si>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</si>
  <si>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</si>
  <si>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</si>
  <si>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</si>
  <si>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</si>
  <si>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</si>
  <si>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</si>
  <si>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</si>
  <si>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</si>
  <si>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</si>
  <si>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</si>
  <si>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</si>
  <si>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</si>
  <si>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</si>
  <si>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</si>
  <si>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</si>
  <si>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</si>
  <si>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</si>
  <si>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</si>
  <si>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</si>
  <si>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</si>
  <si>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</si>
  <si>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</si>
  <si>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</si>
  <si>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</si>
  <si>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</si>
  <si>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</si>
  <si>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</si>
  <si>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</si>
  <si>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</si>
  <si>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</si>
  <si>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</si>
  <si>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</si>
  <si>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</si>
  <si>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</si>
  <si>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</si>
  <si>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</si>
  <si>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</si>
  <si>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</si>
  <si>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</si>
  <si>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</si>
  <si>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</si>
  <si>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</si>
  <si>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</si>
  <si>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</si>
  <si>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</si>
  <si>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</si>
  <si>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</si>
  <si>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</si>
  <si>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</si>
  <si>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</si>
  <si>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</si>
  <si>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</si>
  <si>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</si>
  <si>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</si>
  <si>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</si>
  <si>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</si>
  <si>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</si>
  <si>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</si>
  <si>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</si>
  <si>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</si>
  <si>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</si>
  <si>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</si>
  <si>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</si>
  <si>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</si>
  <si>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</si>
  <si>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</si>
  <si>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</si>
  <si>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</si>
  <si>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</si>
  <si>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</si>
  <si>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</si>
  <si>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</si>
  <si>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</si>
  <si>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</si>
  <si>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</si>
  <si>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</si>
  <si>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</si>
  <si>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</si>
  <si>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</si>
  <si>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</si>
  <si>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</si>
  <si>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</si>
  <si>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</si>
  <si>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</si>
  <si>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</si>
  <si>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</si>
  <si>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</si>
  <si>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</si>
  <si>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</si>
  <si>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</si>
  <si>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</si>
  <si>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</si>
  <si>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</si>
  <si>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</si>
  <si>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</si>
  <si>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</si>
  <si>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</si>
  <si>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</si>
  <si>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</si>
  <si>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</si>
  <si>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</si>
  <si>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</si>
  <si>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</si>
  <si>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</si>
  <si>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</si>
  <si>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</si>
  <si>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</si>
  <si>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</si>
  <si>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</si>
  <si>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</si>
  <si>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</si>
  <si>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</si>
  <si>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</si>
  <si>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</si>
  <si>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</si>
  <si>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</si>
  <si>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</si>
  <si>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</si>
  <si>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</si>
  <si>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</si>
  <si>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</si>
  <si>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</si>
  <si>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</si>
  <si>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</si>
  <si>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</si>
  <si>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</si>
  <si>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</si>
  <si>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</si>
  <si>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</si>
  <si>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</si>
  <si>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</si>
  <si>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</si>
  <si>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</si>
  <si>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</si>
  <si>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</si>
  <si>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</si>
  <si>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</si>
  <si>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</si>
  <si>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</si>
  <si>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</si>
  <si>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</si>
  <si>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</si>
  <si>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</si>
  <si>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</si>
  <si>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</si>
  <si>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</si>
  <si>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</si>
  <si>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</si>
  <si>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</si>
  <si>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</si>
  <si>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</si>
  <si>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</si>
  <si>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</si>
  <si>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</si>
  <si>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</si>
  <si>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</si>
  <si>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</si>
  <si>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</si>
  <si>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</si>
  <si>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</si>
  <si>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</si>
  <si>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</si>
  <si>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</si>
  <si>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</si>
  <si>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</si>
  <si>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</si>
  <si>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</si>
  <si>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</si>
  <si>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</si>
  <si>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</si>
  <si>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</si>
  <si>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</si>
  <si>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</si>
  <si>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</si>
  <si>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</si>
  <si>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</si>
  <si>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</si>
  <si>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</si>
  <si>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</si>
  <si>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</si>
  <si>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</si>
  <si>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</si>
  <si>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</si>
  <si>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</si>
  <si>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</si>
  <si>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</si>
  <si>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</si>
  <si>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</si>
  <si>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</si>
  <si>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</si>
  <si>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</si>
  <si>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</si>
  <si>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</si>
  <si>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</si>
  <si>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</si>
  <si>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</si>
  <si>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</si>
  <si>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</si>
  <si>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</si>
  <si>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</si>
  <si>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</si>
  <si>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</si>
  <si>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</si>
  <si>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</si>
  <si>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</si>
  <si>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</si>
  <si>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</si>
  <si>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</si>
  <si>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</si>
  <si>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</si>
  <si>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</si>
  <si>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</si>
  <si>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</si>
  <si>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</si>
  <si>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</si>
  <si>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</si>
  <si>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</si>
  <si>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</si>
  <si>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</si>
  <si>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</si>
  <si>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</si>
  <si>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</si>
  <si>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</si>
  <si>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</si>
  <si>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</si>
  <si>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</si>
  <si>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</si>
  <si>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</si>
  <si>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</si>
  <si>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</si>
  <si>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</si>
  <si>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</si>
  <si>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</si>
  <si>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</si>
  <si>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</si>
  <si>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</si>
  <si>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</si>
  <si>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</si>
  <si>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</si>
  <si>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</si>
  <si>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</si>
  <si>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</si>
  <si>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</si>
  <si>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</si>
  <si>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</si>
  <si>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</si>
  <si>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</si>
  <si>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</si>
  <si>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</si>
  <si>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</si>
  <si>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</si>
  <si>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</si>
  <si>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</si>
  <si>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</si>
  <si>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</si>
  <si>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</si>
  <si>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</si>
  <si>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</si>
  <si>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</si>
  <si>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</si>
  <si>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</si>
  <si>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</si>
  <si>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</si>
  <si>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</si>
  <si>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</si>
  <si>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</si>
  <si>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</si>
  <si>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</si>
  <si>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</si>
  <si>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</si>
  <si>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</si>
  <si>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</si>
  <si>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</si>
  <si>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</si>
  <si>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</si>
  <si>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</si>
  <si>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</si>
  <si>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</si>
  <si>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</si>
  <si>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</si>
  <si>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</si>
  <si>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</si>
  <si>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</si>
  <si>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</si>
  <si>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</si>
  <si>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</si>
  <si>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</si>
  <si>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</si>
  <si>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</si>
  <si>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</si>
  <si>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</si>
  <si>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</si>
  <si>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</si>
  <si>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</si>
  <si>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</si>
  <si>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</si>
  <si>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</si>
  <si>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</si>
  <si>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</si>
  <si>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</si>
  <si>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</si>
  <si>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</si>
  <si>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</si>
  <si>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</si>
  <si>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</si>
  <si>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</si>
  <si>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</si>
  <si>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</si>
  <si>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</si>
  <si>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</si>
  <si>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</si>
  <si>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</si>
  <si>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</si>
  <si>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</si>
  <si>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</si>
  <si>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</si>
  <si>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</si>
  <si>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</si>
  <si>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</si>
  <si>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</si>
  <si>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</si>
  <si>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</si>
  <si>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</si>
  <si>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</si>
  <si>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</si>
  <si>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</si>
  <si>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</si>
  <si>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</si>
  <si>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</si>
  <si>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</si>
  <si>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</si>
  <si>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</si>
  <si>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</si>
  <si>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</si>
  <si>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</si>
  <si>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</si>
  <si>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</si>
  <si>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</si>
  <si>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</si>
  <si>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</si>
  <si>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</si>
  <si>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</si>
  <si>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</si>
  <si>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</si>
  <si>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</si>
  <si>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</si>
  <si>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</si>
  <si>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</si>
  <si>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</si>
  <si>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</si>
  <si>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</si>
  <si>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</si>
  <si>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</si>
  <si>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</si>
  <si>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</si>
  <si>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</si>
  <si>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</si>
  <si>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</si>
  <si>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</si>
  <si>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</si>
  <si>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</si>
  <si>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</si>
  <si>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</si>
  <si>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</si>
  <si>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</si>
  <si>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</si>
  <si>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</si>
  <si>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</si>
  <si>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</si>
  <si>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</si>
  <si>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</si>
  <si>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</si>
  <si>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</si>
  <si>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</si>
  <si>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</si>
  <si>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</si>
  <si>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</si>
  <si>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</si>
  <si>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</si>
  <si>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</si>
  <si>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</si>
  <si>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</si>
  <si>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</si>
  <si>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</si>
  <si>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</si>
  <si>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</si>
  <si>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</si>
  <si>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</si>
  <si>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</si>
  <si>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</si>
  <si>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</si>
  <si>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</si>
  <si>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</si>
  <si>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</si>
  <si>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</si>
  <si>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</si>
  <si>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</si>
  <si>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</si>
  <si>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</si>
  <si>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</si>
  <si>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</si>
  <si>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</si>
  <si>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</si>
  <si>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</si>
  <si>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</si>
  <si>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</si>
  <si>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</si>
  <si>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</si>
  <si>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</si>
  <si>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</si>
  <si>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</si>
  <si>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</si>
  <si>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</si>
  <si>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</si>
  <si>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</si>
  <si>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</si>
  <si>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</si>
  <si>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</si>
  <si>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</si>
  <si>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</si>
  <si>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</si>
  <si>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</si>
  <si>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</si>
  <si>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</si>
  <si>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</si>
  <si>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</si>
  <si>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</si>
  <si>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</si>
  <si>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</si>
  <si>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</si>
  <si>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</si>
  <si>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</si>
  <si>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</si>
  <si>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</si>
  <si>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</si>
  <si>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</si>
  <si>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</si>
  <si>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</si>
  <si>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</si>
  <si>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</si>
  <si>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</si>
  <si>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</si>
  <si>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</si>
  <si>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</si>
  <si>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</si>
  <si>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</si>
  <si>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</si>
  <si>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</si>
  <si>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</si>
  <si>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</si>
  <si>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</si>
  <si>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</si>
  <si>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</si>
  <si>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</si>
  <si>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</si>
  <si>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</si>
  <si>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</si>
  <si>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</si>
  <si>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</si>
  <si>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</si>
  <si>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</si>
  <si>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</si>
  <si>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</si>
  <si>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</si>
  <si>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</si>
  <si>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</si>
  <si>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</si>
  <si>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</si>
  <si>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</si>
  <si>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</si>
  <si>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</si>
  <si>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</si>
  <si>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</si>
  <si>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</si>
  <si>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</si>
  <si>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</si>
  <si>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</si>
  <si>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</si>
  <si>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</si>
  <si>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</si>
  <si>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</si>
  <si>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</si>
  <si>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</si>
  <si>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</si>
  <si>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</si>
  <si>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</si>
  <si>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</si>
  <si>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</si>
  <si>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</si>
  <si>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</si>
  <si>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</si>
  <si>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</si>
  <si>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</si>
  <si>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</si>
  <si>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</si>
  <si>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</si>
  <si>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</si>
  <si>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</si>
  <si>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</si>
  <si>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</si>
  <si>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</si>
  <si>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</si>
  <si>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</si>
  <si>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</si>
  <si>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</si>
  <si>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</si>
  <si>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</si>
  <si>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</si>
  <si>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</si>
  <si>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</si>
  <si>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</si>
  <si>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</si>
  <si>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</si>
  <si>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</si>
  <si>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</si>
  <si>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</si>
  <si>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</si>
  <si>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</si>
  <si>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</si>
  <si>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</si>
  <si>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</si>
  <si>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</si>
  <si>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</si>
  <si>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</si>
  <si>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</si>
  <si>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</si>
  <si>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</si>
  <si>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</si>
  <si>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</si>
  <si>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</si>
  <si>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</si>
  <si>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</si>
  <si>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</si>
  <si>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</si>
  <si>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</si>
  <si>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</si>
  <si>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</si>
  <si>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</si>
  <si>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</si>
  <si>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</si>
  <si>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</si>
  <si>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</si>
  <si>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</si>
  <si>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</si>
  <si>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</si>
  <si>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</si>
  <si>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</si>
  <si>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</si>
  <si>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</si>
  <si>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</si>
  <si>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</si>
  <si>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</si>
  <si>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</si>
  <si>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</si>
  <si>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</si>
  <si>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</si>
  <si>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</si>
  <si>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</si>
  <si>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</si>
  <si>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</si>
  <si>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</si>
  <si>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</si>
  <si>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</si>
  <si>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</si>
  <si>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</si>
  <si>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</si>
  <si>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</si>
  <si>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</si>
  <si>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</si>
  <si>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</si>
  <si>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</si>
  <si>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</si>
  <si>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</si>
  <si>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</si>
  <si>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</si>
  <si>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</si>
  <si>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</si>
  <si>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</si>
  <si>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</si>
  <si>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</si>
  <si>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</si>
  <si>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</si>
  <si>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</si>
  <si>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</si>
  <si>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</si>
  <si>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</si>
  <si>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</si>
  <si>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</si>
  <si>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</si>
  <si>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</si>
  <si>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</si>
  <si>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</si>
  <si>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</si>
  <si>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</si>
  <si>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</si>
  <si>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</si>
  <si>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</si>
  <si>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</si>
  <si>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</si>
  <si>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</si>
  <si>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</si>
  <si>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</si>
  <si>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</si>
  <si>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</si>
  <si>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</si>
  <si>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</si>
  <si>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</si>
  <si>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</si>
  <si>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</si>
  <si>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</si>
  <si>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</si>
  <si>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</si>
  <si>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</si>
  <si>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</si>
  <si>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</si>
  <si>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</si>
  <si>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</si>
  <si>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</si>
  <si>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</si>
  <si>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</si>
  <si>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</si>
  <si>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</si>
  <si>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</si>
  <si>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</si>
  <si>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</si>
  <si>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</si>
  <si>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</si>
  <si>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</si>
  <si>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</si>
  <si>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</si>
  <si>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</si>
  <si>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</si>
  <si>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</si>
  <si>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</si>
  <si>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</si>
  <si>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</si>
  <si>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</si>
  <si>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</si>
  <si>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</si>
  <si>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</si>
  <si>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</si>
  <si>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</si>
  <si>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</si>
  <si>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</si>
  <si>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</si>
  <si>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</si>
  <si>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</si>
  <si>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</si>
  <si>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</si>
  <si>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</si>
  <si>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</si>
  <si>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</si>
  <si>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</si>
  <si>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</si>
  <si>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</si>
  <si>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</si>
  <si>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</si>
  <si>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</si>
  <si>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</si>
  <si>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</si>
  <si>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</si>
  <si>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</si>
  <si>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</si>
  <si>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</si>
  <si>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</si>
  <si>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</si>
  <si>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</si>
  <si>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</si>
  <si>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</si>
  <si>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</si>
  <si>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</si>
  <si>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</si>
  <si>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</si>
  <si>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</si>
  <si>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</si>
  <si>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</si>
  <si>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</si>
  <si>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</si>
  <si>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</si>
  <si>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</si>
  <si>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</si>
  <si>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</si>
  <si>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</si>
  <si>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</si>
  <si>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</si>
  <si>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</si>
  <si>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</si>
  <si>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</si>
  <si>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</si>
  <si>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</si>
  <si>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</si>
  <si>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</si>
  <si>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</si>
  <si>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</si>
  <si>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</si>
  <si>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</si>
  <si>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</si>
  <si>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</si>
  <si>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</si>
  <si>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</si>
  <si>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</si>
  <si>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</si>
  <si>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</si>
  <si>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</si>
  <si>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</si>
  <si>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</si>
  <si>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</si>
  <si>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</si>
  <si>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</si>
  <si>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</si>
  <si>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</si>
  <si>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</si>
  <si>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</si>
  <si>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</si>
  <si>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</si>
  <si>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</si>
  <si>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</si>
  <si>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</si>
  <si>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</si>
  <si>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</si>
  <si>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</si>
  <si>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</si>
  <si>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</si>
  <si>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</si>
  <si>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</si>
  <si>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</si>
  <si>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</si>
  <si>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</si>
  <si>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</si>
  <si>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</si>
  <si>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</si>
  <si>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</si>
  <si>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</si>
  <si>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</si>
  <si>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</si>
  <si>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</si>
  <si>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</si>
  <si>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</si>
  <si>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</si>
  <si>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</si>
  <si>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</si>
  <si>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</si>
  <si>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</si>
  <si>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</si>
  <si>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</si>
  <si>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</si>
  <si>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</si>
  <si>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</si>
  <si>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</si>
  <si>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</si>
  <si>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</si>
  <si>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</si>
  <si>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</si>
  <si>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</si>
  <si>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</si>
  <si>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</si>
  <si>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</si>
  <si>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</si>
  <si>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</si>
  <si>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</si>
  <si>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</si>
  <si>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</si>
  <si>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</si>
  <si>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</si>
  <si>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</si>
  <si>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</si>
  <si>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</si>
  <si>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</si>
  <si>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</si>
  <si>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</si>
  <si>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</si>
  <si>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</si>
  <si>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</si>
  <si>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</si>
  <si>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</si>
  <si>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</si>
  <si>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</si>
  <si>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</si>
  <si>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</si>
  <si>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</si>
  <si>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</si>
  <si>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</si>
  <si>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</si>
  <si>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</si>
  <si>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</si>
  <si>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</si>
  <si>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</si>
  <si>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</si>
  <si>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</si>
  <si>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</si>
  <si>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</si>
  <si>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</si>
  <si>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</si>
  <si>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</si>
  <si>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</si>
  <si>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</si>
  <si>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</si>
  <si>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</si>
  <si>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</si>
  <si>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</si>
  <si>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</si>
  <si>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</si>
  <si>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</si>
  <si>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</si>
  <si>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</si>
  <si>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</si>
  <si>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</si>
  <si>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</si>
  <si>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</si>
  <si>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</si>
  <si>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</si>
  <si>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</si>
  <si>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</si>
  <si>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</si>
  <si>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</si>
  <si>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</si>
  <si>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</si>
  <si>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</si>
  <si>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</si>
  <si>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</si>
  <si>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</si>
  <si>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</si>
  <si>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</si>
  <si>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</si>
  <si>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</si>
  <si>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</si>
  <si>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</si>
  <si>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</si>
  <si>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</si>
  <si>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</si>
  <si>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</si>
  <si>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</si>
  <si>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</si>
  <si>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</si>
  <si>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</si>
  <si>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</si>
  <si>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</si>
  <si>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</si>
  <si>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</si>
  <si>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</si>
  <si>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</si>
  <si>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</si>
  <si>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</si>
  <si>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</si>
  <si>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</si>
  <si>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</si>
  <si>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</si>
  <si>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</si>
  <si>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</si>
  <si>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</si>
  <si>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</si>
  <si>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</si>
  <si>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</si>
  <si>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</si>
  <si>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</si>
  <si>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</si>
  <si>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</si>
  <si>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</si>
  <si>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</si>
  <si>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</si>
  <si>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</si>
  <si>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</si>
  <si>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</si>
  <si>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</si>
  <si>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</si>
  <si>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</si>
  <si>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</si>
  <si>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</si>
  <si>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</si>
  <si>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</si>
  <si>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</si>
  <si>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</si>
  <si>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</si>
  <si>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</si>
  <si>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</si>
  <si>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</si>
  <si>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</si>
  <si>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</si>
  <si>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</si>
  <si>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</si>
  <si>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</si>
  <si>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</si>
  <si>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</si>
  <si>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</si>
  <si>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</si>
  <si>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</si>
  <si>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</si>
  <si>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</si>
  <si>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</si>
  <si>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</si>
  <si>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</si>
  <si>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</si>
  <si>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</si>
  <si>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</si>
  <si>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</si>
  <si>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</si>
  <si>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</si>
  <si>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</si>
  <si>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</si>
  <si>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</si>
  <si>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</si>
  <si>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</si>
  <si>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</si>
  <si>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</si>
  <si>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</si>
  <si>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</si>
  <si>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</si>
  <si>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</si>
  <si>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</si>
  <si>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</si>
  <si>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</si>
  <si>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</si>
  <si>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</si>
  <si>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</si>
  <si>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</si>
  <si>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</si>
  <si>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</si>
  <si>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</si>
  <si>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</si>
  <si>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</si>
  <si>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</si>
  <si>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</si>
  <si>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</si>
  <si>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</si>
  <si>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</si>
  <si>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</si>
  <si>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</si>
  <si>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</si>
  <si>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</si>
  <si>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</si>
  <si>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</si>
  <si>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</si>
  <si>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</si>
  <si>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</si>
  <si>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</si>
  <si>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</si>
  <si>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</si>
  <si>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</si>
  <si>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</si>
  <si>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</si>
  <si>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</si>
  <si>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</si>
  <si>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</si>
  <si>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</si>
  <si>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</si>
  <si>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</si>
  <si>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</si>
  <si>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</si>
  <si>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</si>
  <si>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</si>
  <si>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</si>
  <si>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</si>
  <si>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</si>
  <si>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</si>
  <si>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</si>
  <si>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</si>
  <si>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</si>
  <si>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</si>
  <si>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</si>
  <si>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</si>
  <si>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</si>
  <si>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</si>
  <si>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</si>
  <si>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</si>
  <si>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</si>
  <si>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</si>
  <si>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</si>
  <si>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</si>
  <si>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</si>
  <si>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</si>
  <si>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</si>
  <si>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</si>
  <si>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</si>
  <si>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</si>
  <si>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</si>
  <si>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</si>
  <si>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</si>
  <si>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</si>
  <si>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</si>
  <si>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</si>
  <si>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</si>
  <si>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</si>
  <si>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</si>
  <si>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</si>
  <si>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</si>
  <si>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</si>
  <si>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</si>
  <si>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</si>
  <si>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</si>
  <si>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</si>
  <si>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</si>
  <si>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</si>
  <si>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</si>
  <si>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</si>
  <si>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</si>
  <si>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</si>
  <si>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</si>
  <si>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</si>
  <si>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</si>
  <si>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</si>
  <si>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</si>
  <si>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</si>
  <si>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</si>
  <si>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</si>
  <si>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</si>
  <si>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</si>
  <si>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</si>
  <si>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</si>
  <si>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</si>
  <si>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</si>
  <si>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</si>
  <si>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</si>
  <si>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</si>
  <si>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</si>
  <si>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</si>
  <si>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</si>
  <si>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</si>
  <si>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</si>
  <si>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</si>
  <si>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</si>
  <si>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</si>
  <si>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</si>
  <si>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</si>
  <si>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</si>
  <si>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</si>
  <si>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</si>
  <si>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</si>
  <si>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</si>
  <si>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</si>
  <si>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</si>
  <si>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</si>
  <si>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</si>
  <si>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</si>
  <si>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</si>
  <si>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</si>
  <si>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</si>
  <si>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</si>
  <si>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</si>
  <si>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</si>
  <si>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</si>
  <si>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</si>
  <si>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</si>
  <si>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</si>
  <si>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</si>
  <si>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</si>
  <si>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</si>
  <si>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</si>
  <si>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</si>
  <si>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</si>
  <si>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</si>
  <si>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</si>
  <si>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</si>
  <si>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</si>
  <si>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</si>
  <si>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</si>
  <si>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</si>
  <si>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</si>
  <si>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</si>
  <si>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</si>
  <si>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</si>
  <si>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</si>
  <si>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</si>
  <si>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</si>
  <si>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</si>
  <si>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</si>
  <si>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</si>
  <si>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</si>
  <si>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</si>
  <si>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</si>
  <si>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</si>
  <si>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</si>
  <si>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</si>
  <si>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</si>
  <si>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</si>
  <si>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</si>
  <si>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</si>
  <si>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</si>
  <si>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</si>
  <si>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</si>
  <si>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</si>
  <si>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</si>
  <si>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</si>
  <si>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</si>
  <si>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</si>
  <si>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</si>
  <si>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</si>
  <si>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</si>
  <si>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</si>
  <si>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</si>
  <si>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</si>
  <si>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</si>
  <si>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</si>
  <si>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</si>
  <si>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</si>
  <si>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</si>
  <si>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</si>
  <si>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</si>
  <si>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</si>
  <si>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</si>
  <si>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</si>
  <si>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</si>
  <si>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</si>
  <si>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</si>
  <si>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</si>
  <si>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</si>
  <si>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</si>
  <si>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</si>
  <si>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</si>
  <si>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</si>
  <si>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</si>
  <si>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</si>
  <si>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</si>
  <si>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</si>
  <si>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</si>
  <si>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</si>
  <si>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</si>
  <si>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</si>
  <si>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</si>
  <si>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</si>
  <si>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</si>
  <si>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</si>
  <si>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</si>
  <si>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</si>
  <si>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</si>
  <si>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</si>
  <si>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</si>
  <si>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</si>
  <si>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</si>
  <si>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</si>
  <si>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</si>
  <si>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</si>
  <si>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</si>
  <si>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</si>
  <si>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</si>
  <si>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</si>
  <si>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</si>
  <si>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</si>
  <si>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</si>
  <si>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</si>
  <si>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</si>
  <si>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</si>
  <si>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</si>
  <si>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</si>
  <si>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</si>
  <si>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</si>
  <si>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</si>
  <si>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</si>
  <si>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</si>
  <si>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</si>
  <si>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</si>
  <si>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</si>
  <si>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</si>
  <si>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</si>
  <si>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</si>
  <si>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</si>
  <si>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</si>
  <si>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</si>
  <si>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</si>
  <si>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</si>
  <si>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</si>
  <si>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</si>
  <si>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</si>
  <si>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</si>
  <si>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</si>
  <si>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</si>
  <si>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</si>
  <si>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</si>
  <si>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</si>
  <si>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</si>
  <si>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</si>
  <si>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</si>
  <si>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</si>
  <si>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</si>
  <si>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</si>
  <si>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</si>
  <si>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</si>
  <si>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</si>
  <si>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</si>
  <si>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</si>
  <si>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</si>
  <si>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</si>
  <si>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</si>
  <si>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</si>
  <si>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</si>
  <si>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</si>
  <si>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</si>
  <si>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</si>
  <si>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</si>
  <si>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</si>
  <si>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</si>
  <si>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</si>
  <si>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</si>
  <si>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</si>
  <si>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</si>
  <si>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</si>
  <si>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</si>
  <si>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</si>
  <si>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</si>
  <si>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</si>
  <si>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</si>
  <si>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</si>
  <si>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</si>
  <si>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</si>
  <si>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</si>
  <si>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</si>
  <si>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</si>
  <si>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</si>
  <si>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</si>
  <si>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</si>
  <si>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</si>
  <si>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</si>
  <si>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</si>
  <si>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</si>
  <si>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</si>
  <si>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</si>
  <si>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</si>
  <si>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</si>
  <si>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</si>
  <si>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</si>
  <si>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</si>
  <si>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</si>
  <si>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</si>
  <si>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</si>
  <si>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</si>
  <si>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</si>
  <si>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</si>
  <si>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</si>
  <si>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</si>
  <si>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</si>
  <si>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</si>
  <si>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</si>
  <si>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</si>
  <si>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</si>
  <si>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</si>
  <si>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</si>
  <si>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</si>
  <si>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</si>
  <si>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</si>
  <si>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</si>
  <si>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</si>
  <si>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</si>
  <si>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</si>
  <si>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</si>
  <si>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</si>
  <si>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</si>
  <si>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</si>
  <si>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</si>
  <si>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</si>
  <si>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</si>
  <si>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</si>
  <si>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</si>
  <si>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</si>
  <si>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</si>
  <si>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</si>
  <si>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</si>
  <si>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</si>
  <si>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</si>
  <si>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</si>
  <si>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</si>
  <si>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</si>
  <si>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</si>
  <si>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</si>
  <si>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</si>
  <si>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</si>
  <si>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</si>
  <si>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</si>
  <si>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</si>
  <si>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</si>
  <si>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</si>
  <si>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</si>
  <si>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</si>
  <si>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</si>
  <si>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</si>
  <si>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</si>
  <si>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</si>
  <si>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</si>
  <si>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</si>
  <si>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</si>
  <si>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</si>
  <si>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</si>
  <si>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</si>
  <si>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</si>
  <si>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</si>
  <si>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</si>
  <si>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</si>
  <si>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</si>
  <si>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</si>
  <si>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</si>
  <si>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</si>
  <si>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</si>
  <si>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</si>
  <si>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</si>
  <si>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</si>
  <si>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</si>
  <si>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</si>
  <si>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</si>
  <si>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</si>
  <si>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</si>
  <si>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</si>
  <si>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</si>
  <si>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</si>
  <si>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</si>
  <si>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</si>
  <si>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</si>
  <si>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</si>
  <si>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</si>
  <si>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</si>
  <si>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</si>
  <si>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</si>
  <si>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</si>
  <si>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</si>
  <si>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</si>
  <si>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</si>
  <si>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</si>
  <si>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</si>
  <si>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</si>
  <si>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</si>
  <si>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</si>
  <si>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</si>
  <si>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</si>
  <si>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</si>
  <si>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</si>
  <si>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</si>
  <si>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</si>
  <si>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</si>
  <si>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</si>
  <si>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</si>
  <si>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</si>
  <si>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</si>
  <si>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</si>
  <si>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</si>
  <si>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</si>
  <si>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</si>
  <si>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</si>
  <si>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</si>
  <si>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</si>
  <si>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</si>
  <si>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</si>
  <si>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</si>
  <si>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</si>
  <si>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</si>
  <si>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</si>
  <si>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</si>
  <si>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</si>
  <si>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</si>
  <si>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</si>
  <si>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</si>
  <si>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</si>
  <si>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</si>
  <si>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</si>
  <si>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</si>
  <si>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</si>
  <si>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</si>
  <si>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</si>
  <si>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</si>
  <si>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</si>
  <si>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</si>
  <si>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</si>
  <si>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</si>
  <si>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</si>
  <si>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</si>
  <si>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</si>
  <si>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</si>
  <si>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</si>
  <si>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</si>
  <si>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</si>
  <si>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</si>
  <si>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</si>
  <si>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</si>
  <si>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</si>
  <si>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</si>
  <si>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</si>
  <si>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</si>
  <si>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</si>
  <si>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</si>
  <si>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</si>
  <si>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</si>
  <si>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</si>
  <si>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</si>
  <si>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</si>
  <si>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</si>
  <si>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</si>
  <si>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</si>
  <si>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</si>
  <si>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</si>
  <si>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</si>
  <si>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</si>
  <si>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</si>
  <si>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</si>
  <si>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</si>
  <si>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</si>
  <si>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</si>
  <si>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</si>
  <si>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</si>
  <si>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</si>
  <si>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</si>
  <si>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</si>
  <si>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</si>
  <si>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</si>
  <si>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</si>
  <si>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</si>
  <si>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</si>
  <si>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</si>
  <si>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</si>
  <si>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</si>
  <si>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</si>
  <si>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</si>
  <si>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</si>
  <si>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</si>
  <si>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</si>
  <si>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</si>
  <si>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</si>
  <si>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</si>
  <si>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</si>
  <si>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</si>
  <si>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</si>
  <si>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</si>
  <si>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</si>
  <si>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</si>
  <si>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</si>
  <si>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</si>
  <si>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</si>
  <si>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</si>
  <si>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</si>
  <si>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</si>
  <si>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</si>
  <si>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</si>
  <si>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</si>
  <si>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</si>
  <si>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</si>
  <si>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</si>
  <si>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</si>
  <si>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</si>
  <si>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</si>
  <si>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</si>
  <si>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</si>
  <si>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</si>
  <si>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</si>
  <si>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</si>
  <si>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</si>
  <si>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</si>
  <si>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</si>
  <si>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</si>
  <si>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</si>
  <si>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</si>
  <si>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</si>
  <si>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</si>
  <si>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</si>
  <si>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</si>
  <si>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</si>
  <si>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</si>
  <si>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</si>
  <si>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</si>
  <si>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</si>
  <si>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</si>
  <si>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</si>
  <si>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</si>
  <si>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</si>
  <si>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</si>
  <si>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</si>
  <si>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</si>
  <si>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</si>
  <si>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</si>
  <si>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</si>
  <si>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</si>
  <si>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</si>
  <si>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</si>
  <si>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</si>
  <si>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</si>
  <si>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</si>
  <si>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</si>
  <si>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</si>
  <si>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</si>
  <si>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</si>
  <si>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</si>
  <si>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</si>
  <si>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</si>
  <si>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</si>
  <si>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</si>
  <si>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</si>
  <si>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</si>
  <si>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</si>
  <si>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</si>
  <si>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</si>
  <si>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</si>
  <si>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</si>
  <si>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</si>
  <si>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</si>
  <si>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</si>
  <si>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</si>
  <si>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</si>
  <si>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</si>
  <si>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</si>
  <si>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</si>
  <si>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</si>
  <si>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</si>
  <si>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</si>
  <si>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</si>
  <si>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</si>
  <si>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</si>
  <si>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</si>
  <si>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</si>
  <si>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</si>
  <si>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</si>
  <si>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</si>
  <si>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</si>
  <si>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</si>
  <si>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</si>
  <si>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</si>
  <si>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</si>
  <si>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</si>
  <si>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</si>
  <si>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</si>
  <si>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</si>
  <si>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</si>
  <si>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</si>
  <si>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</si>
  <si>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</si>
  <si>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</si>
  <si>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</si>
  <si>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</si>
  <si>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</si>
  <si>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</si>
  <si>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</si>
  <si>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</si>
  <si>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</si>
  <si>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</si>
  <si>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</si>
  <si>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</si>
  <si>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</si>
  <si>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</si>
  <si>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</si>
  <si>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</si>
  <si>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</si>
  <si>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</si>
  <si>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</si>
  <si>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</si>
  <si>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</si>
  <si>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</si>
  <si>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</si>
  <si>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</si>
  <si>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</si>
  <si>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</si>
  <si>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</si>
  <si>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</si>
  <si>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</si>
  <si>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</si>
  <si>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</si>
  <si>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</si>
  <si>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</si>
  <si>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</si>
  <si>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</si>
  <si>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</si>
  <si>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</si>
  <si>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</si>
  <si>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</si>
  <si>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</si>
  <si>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</si>
  <si>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</si>
  <si>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</si>
  <si>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</si>
  <si>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</si>
  <si>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</si>
  <si>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</si>
  <si>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</si>
  <si>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</si>
  <si>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</si>
  <si>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</si>
  <si>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</si>
  <si>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</si>
  <si>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</si>
  <si>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</si>
  <si>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</si>
  <si>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</si>
  <si>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</si>
  <si>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</si>
  <si>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</si>
  <si>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</si>
  <si>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</si>
  <si>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</si>
  <si>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</si>
  <si>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</si>
  <si>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</si>
  <si>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</si>
  <si>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</si>
  <si>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</si>
  <si>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</si>
  <si>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</si>
  <si>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</si>
  <si>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</si>
  <si>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</si>
  <si>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</si>
  <si>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</si>
  <si>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</si>
  <si>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</si>
  <si>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</si>
  <si>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</si>
  <si>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</si>
  <si>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</si>
  <si>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</si>
  <si>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</si>
  <si>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</si>
  <si>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</si>
  <si>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</si>
  <si>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</si>
  <si>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</si>
  <si>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</si>
  <si>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</si>
  <si>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</si>
  <si>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</si>
  <si>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</si>
  <si>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</si>
  <si>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</si>
  <si>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</si>
  <si>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</si>
  <si>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</si>
  <si>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</si>
  <si>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</si>
  <si>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</si>
  <si>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</si>
  <si>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</si>
  <si>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</si>
  <si>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</si>
  <si>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</si>
  <si>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</si>
  <si>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</si>
  <si>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</si>
  <si>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</si>
  <si>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</si>
  <si>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</si>
  <si>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</si>
  <si>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</si>
  <si>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</si>
  <si>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</si>
  <si>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</si>
  <si>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</si>
  <si>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</si>
  <si>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</si>
  <si>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</si>
  <si>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</si>
  <si>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</si>
  <si>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</si>
  <si>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</si>
  <si>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</si>
  <si>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</si>
  <si>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</si>
  <si>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</si>
  <si>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</si>
  <si>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</si>
  <si>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</si>
  <si>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</si>
  <si>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</si>
  <si>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</si>
  <si>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</si>
  <si>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</si>
  <si>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</si>
  <si>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</si>
  <si>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</si>
  <si>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</si>
  <si>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</si>
  <si>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</si>
  <si>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</si>
  <si>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</si>
  <si>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</si>
  <si>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</si>
  <si>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</si>
  <si>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</si>
  <si>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</si>
  <si>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</si>
  <si>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</si>
  <si>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</si>
  <si>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</si>
  <si>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</si>
  <si>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</si>
  <si>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</si>
  <si>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</si>
  <si>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</si>
  <si>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</si>
  <si>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</si>
  <si>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</si>
  <si>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</si>
  <si>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</si>
  <si>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</si>
  <si>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</si>
  <si>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</si>
  <si>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</si>
  <si>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</si>
  <si>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</si>
  <si>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</si>
  <si>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</si>
  <si>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</si>
  <si>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</si>
  <si>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</si>
  <si>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</si>
  <si>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</si>
  <si>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</si>
  <si>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</si>
  <si>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</si>
  <si>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</si>
  <si>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</si>
  <si>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</si>
  <si>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</si>
  <si>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</si>
  <si>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</si>
  <si>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</si>
  <si>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</si>
  <si>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</si>
  <si>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</si>
  <si>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</si>
  <si>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</si>
  <si>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</si>
  <si>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</si>
  <si>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</si>
  <si>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</si>
  <si>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</si>
  <si>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</si>
  <si>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</si>
  <si>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</si>
  <si>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</si>
  <si>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</si>
  <si>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</si>
  <si>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</si>
  <si>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</si>
  <si>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</si>
  <si>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</si>
  <si>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</si>
  <si>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</si>
  <si>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</si>
  <si>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</si>
  <si>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</si>
  <si>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</si>
  <si>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</si>
  <si>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</si>
  <si>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</si>
  <si>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</si>
  <si>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</si>
  <si>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</si>
  <si>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</si>
  <si>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</si>
  <si>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</si>
  <si>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</si>
  <si>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</si>
  <si>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</si>
  <si>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</si>
  <si>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</si>
  <si>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</si>
  <si>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</si>
  <si>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</si>
  <si>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</si>
  <si>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</si>
  <si>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</si>
  <si>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</si>
  <si>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</si>
  <si>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</si>
  <si>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</si>
  <si>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</si>
  <si>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</si>
  <si>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</si>
  <si>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</si>
  <si>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</si>
  <si>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</si>
  <si>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</si>
  <si>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</si>
  <si>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</si>
  <si>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</si>
  <si>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</si>
  <si>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</si>
  <si>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</si>
  <si>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</si>
  <si>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</si>
  <si>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</si>
  <si>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</si>
  <si>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</si>
  <si>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</si>
  <si>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</si>
  <si>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</si>
  <si>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</si>
  <si>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</si>
  <si>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</si>
  <si>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</si>
  <si>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</si>
  <si>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</si>
  <si>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</si>
  <si>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</si>
  <si>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</si>
  <si>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</si>
  <si>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</si>
  <si>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</si>
  <si>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</si>
  <si>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</si>
  <si>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</si>
  <si>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</si>
  <si>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</si>
  <si>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</si>
  <si>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</si>
  <si>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</si>
  <si>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</si>
  <si>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</si>
  <si>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</si>
  <si>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</si>
  <si>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</si>
  <si>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</si>
  <si>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</si>
  <si>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</si>
  <si>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</si>
  <si>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</si>
  <si>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</si>
  <si>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</si>
  <si>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</si>
  <si>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</si>
  <si>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</si>
  <si>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</si>
  <si>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</si>
  <si>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</si>
  <si>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</si>
  <si>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</si>
  <si>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</si>
  <si>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</si>
  <si>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</si>
  <si>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</si>
  <si>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</si>
  <si>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</si>
  <si>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</si>
  <si>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</si>
  <si>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</si>
  <si>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</si>
  <si>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</si>
  <si>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</si>
  <si>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</si>
  <si>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</si>
  <si>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</si>
  <si>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</si>
  <si>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</si>
  <si>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</si>
  <si>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</si>
  <si>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</si>
  <si>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</si>
  <si>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</si>
  <si>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</si>
  <si>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</si>
  <si>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</si>
  <si>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</si>
  <si>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</si>
  <si>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</si>
  <si>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</si>
  <si>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</si>
  <si>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</si>
  <si>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</si>
  <si>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</si>
  <si>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</si>
  <si>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</si>
  <si>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</si>
  <si>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</si>
  <si>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</si>
  <si>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</si>
  <si>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</si>
  <si>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</si>
  <si>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</si>
  <si>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</si>
  <si>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</si>
  <si>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</si>
  <si>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</si>
  <si>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</si>
  <si>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</si>
  <si>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</si>
  <si>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</si>
  <si>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</si>
  <si>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</si>
  <si>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</si>
  <si>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</si>
  <si>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</si>
  <si>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</si>
  <si>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</si>
  <si>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</si>
  <si>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</si>
  <si>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</si>
  <si>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</si>
  <si>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</si>
  <si>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</si>
  <si>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</si>
  <si>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</si>
  <si>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</si>
  <si>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</si>
  <si>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</si>
  <si>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</si>
  <si>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</si>
  <si>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</si>
  <si>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</si>
  <si>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</si>
  <si>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</si>
  <si>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</si>
  <si>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</si>
  <si>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</si>
  <si>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</si>
  <si>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</si>
  <si>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</si>
  <si>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</si>
  <si>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</si>
  <si>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</si>
  <si>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</si>
  <si>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</si>
  <si>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</si>
  <si>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</si>
  <si>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</si>
  <si>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</si>
  <si>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</si>
  <si>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</si>
  <si>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</si>
  <si>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</si>
  <si>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</si>
  <si>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</si>
  <si>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</si>
  <si>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</si>
  <si>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</si>
  <si>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</si>
  <si>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</si>
  <si>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</si>
  <si>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</si>
  <si>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</si>
  <si>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</si>
  <si>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</si>
  <si>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</si>
  <si>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</si>
  <si>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</si>
  <si>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</si>
  <si>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</si>
  <si>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</si>
  <si>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</si>
  <si>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</si>
  <si>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</si>
  <si>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</si>
  <si>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</si>
  <si>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</si>
  <si>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</si>
  <si>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</si>
  <si>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</si>
  <si>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</si>
  <si>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</si>
  <si>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</si>
  <si>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</si>
  <si>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</si>
  <si>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</si>
  <si>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</si>
  <si>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</si>
  <si>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</si>
  <si>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</si>
  <si>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</si>
  <si>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</si>
  <si>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</si>
  <si>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</si>
  <si>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</si>
  <si>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</si>
  <si>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</si>
  <si>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</si>
  <si>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</si>
  <si>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</si>
  <si>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</si>
  <si>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</si>
  <si>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</si>
  <si>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</si>
  <si>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</si>
  <si>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</si>
  <si>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</si>
  <si>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</si>
  <si>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</si>
  <si>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</si>
  <si>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</si>
  <si>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</si>
  <si>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</si>
  <si>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</si>
  <si>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</si>
  <si>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</si>
  <si>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</si>
  <si>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</si>
  <si>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</si>
  <si>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</si>
  <si>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</si>
  <si>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</si>
  <si>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</si>
  <si>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</si>
  <si>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</si>
  <si>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</si>
  <si>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</si>
  <si>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</si>
  <si>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</si>
  <si>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</si>
  <si>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</si>
  <si>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</si>
  <si>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</si>
  <si>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</si>
  <si>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</si>
  <si>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</si>
  <si>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</si>
  <si>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</si>
  <si>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</si>
  <si>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</si>
  <si>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</si>
  <si>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</si>
  <si>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</si>
  <si>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</si>
  <si>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</si>
  <si>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</si>
  <si>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</si>
  <si>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</si>
  <si>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</si>
  <si>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</si>
  <si>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</si>
  <si>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</si>
  <si>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</si>
  <si>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</si>
  <si>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</si>
  <si>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</si>
  <si>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</si>
  <si>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</si>
  <si>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</si>
  <si>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</si>
  <si>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</si>
  <si>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</si>
  <si>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</si>
  <si>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</si>
  <si>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</si>
  <si>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</si>
  <si>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</si>
  <si>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</si>
  <si>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</si>
  <si>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</si>
  <si>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</si>
  <si>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</si>
  <si>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</si>
  <si>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</si>
  <si>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</si>
  <si>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</si>
  <si>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</si>
  <si>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</si>
  <si>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</si>
  <si>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</si>
  <si>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</si>
  <si>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</si>
  <si>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</si>
  <si>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</si>
  <si>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</si>
  <si>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</si>
  <si>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</si>
  <si>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</si>
  <si>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</si>
  <si>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</si>
  <si>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</si>
  <si>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</si>
  <si>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</si>
  <si>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</si>
  <si>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</si>
  <si>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</si>
  <si>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</si>
  <si>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</si>
  <si>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</si>
  <si>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</si>
  <si>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</si>
  <si>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</si>
  <si>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</si>
  <si>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</si>
  <si>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</si>
  <si>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</si>
  <si>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</si>
  <si>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</si>
  <si>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</si>
  <si>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</si>
  <si>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</si>
  <si>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</si>
  <si>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</si>
  <si>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</si>
  <si>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</si>
  <si>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</si>
  <si>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</si>
  <si>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</si>
  <si>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</si>
  <si>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</si>
  <si>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</si>
  <si>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</si>
  <si>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</si>
  <si>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</si>
  <si>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</si>
  <si>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</si>
  <si>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</si>
  <si>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</si>
  <si>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</si>
  <si>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</si>
  <si>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</si>
  <si>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</si>
  <si>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</si>
  <si>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</si>
  <si>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</si>
  <si>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</si>
  <si>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</si>
  <si>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</si>
  <si>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</si>
  <si>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</si>
  <si>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</si>
  <si>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</si>
  <si>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</si>
  <si>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</si>
  <si>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</si>
  <si>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</si>
  <si>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</si>
  <si>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</si>
  <si>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</si>
  <si>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</si>
  <si>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</si>
  <si>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</si>
  <si>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</si>
  <si>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</si>
  <si>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</si>
  <si>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</si>
  <si>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</si>
  <si>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</si>
  <si>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</si>
  <si>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</si>
  <si>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</si>
  <si>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</si>
  <si>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</si>
  <si>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</si>
  <si>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</si>
  <si>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</si>
  <si>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</si>
  <si>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</si>
  <si>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</si>
  <si>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</si>
  <si>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</si>
  <si>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</si>
  <si>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</si>
  <si>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</si>
  <si>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</si>
  <si>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</si>
  <si>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</si>
  <si>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</si>
  <si>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</si>
  <si>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</si>
  <si>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</si>
  <si>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</si>
  <si>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</si>
  <si>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</si>
  <si>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</si>
  <si>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</si>
  <si>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</si>
  <si>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</si>
  <si>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</si>
  <si>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</si>
  <si>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</si>
  <si>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</si>
  <si>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</si>
  <si>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</si>
  <si>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</si>
  <si>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</si>
  <si>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</si>
  <si>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</si>
  <si>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</si>
  <si>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</si>
  <si>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</si>
  <si>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</si>
  <si>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</si>
  <si>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</si>
  <si>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</si>
  <si>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</si>
  <si>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</si>
  <si>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</si>
  <si>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</si>
  <si>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</si>
  <si>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</si>
  <si>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</si>
  <si>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</si>
  <si>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</si>
  <si>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</si>
  <si>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</si>
  <si>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</si>
  <si>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</si>
  <si>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</si>
  <si>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</si>
  <si>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</si>
  <si>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</si>
  <si>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</si>
  <si>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</si>
  <si>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</si>
  <si>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</si>
  <si>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</si>
  <si>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</si>
  <si>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</si>
  <si>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</si>
  <si>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</si>
  <si>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</si>
  <si>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</si>
  <si>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</si>
  <si>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</si>
  <si>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</si>
  <si>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</si>
  <si>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</si>
  <si>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</si>
  <si>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</si>
  <si>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</si>
  <si>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</si>
  <si>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</si>
  <si>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</si>
  <si>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</si>
  <si>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</si>
  <si>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</si>
  <si>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</si>
  <si>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</si>
  <si>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</si>
  <si>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</si>
  <si>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</si>
  <si>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</si>
  <si>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</si>
  <si>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</si>
  <si>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</si>
  <si>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</si>
  <si>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</si>
  <si>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</si>
  <si>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</si>
  <si>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</si>
  <si>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</si>
  <si>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</si>
  <si>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</si>
  <si>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</si>
  <si>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</si>
  <si>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</si>
  <si>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</si>
  <si>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</si>
  <si>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</si>
  <si>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</si>
  <si>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</si>
  <si>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</si>
  <si>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</si>
  <si>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</si>
  <si>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</si>
  <si>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</si>
  <si>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</si>
  <si>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</si>
  <si>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</si>
  <si>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</si>
  <si>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</si>
  <si>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</si>
  <si>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</si>
  <si>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</si>
  <si>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</si>
  <si>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</si>
  <si>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</si>
  <si>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</si>
  <si>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</si>
  <si>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</si>
  <si>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</si>
  <si>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</si>
  <si>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</si>
  <si>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</si>
  <si>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</si>
  <si>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</si>
  <si>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</si>
  <si>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</si>
  <si>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</si>
  <si>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</si>
  <si>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</si>
  <si>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</si>
  <si>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</si>
  <si>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</si>
  <si>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</si>
  <si>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</si>
  <si>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</si>
  <si>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</si>
  <si>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</si>
  <si>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</si>
  <si>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</si>
  <si>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</si>
  <si>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</si>
  <si>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</si>
  <si>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</si>
  <si>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</si>
  <si>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</si>
  <si>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</si>
  <si>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</si>
  <si>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</si>
  <si>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</si>
  <si>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</si>
  <si>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</si>
  <si>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</si>
  <si>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</si>
  <si>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</si>
  <si>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</si>
  <si>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</si>
  <si>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</si>
  <si>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</si>
  <si>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</si>
  <si>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</si>
  <si>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</si>
  <si>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</si>
  <si>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</si>
  <si>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</si>
  <si>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</si>
  <si>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</si>
  <si>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</si>
  <si>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</si>
  <si>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</si>
  <si>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</si>
  <si>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</si>
  <si>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</si>
  <si>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</si>
  <si>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</si>
  <si>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</si>
  <si>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</si>
  <si>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</si>
  <si>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</si>
  <si>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</si>
  <si>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</si>
  <si>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</si>
  <si>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</si>
  <si>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</si>
  <si>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</si>
  <si>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</si>
  <si>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</si>
  <si>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</si>
  <si>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</si>
  <si>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</si>
  <si>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</si>
  <si>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</si>
  <si>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</si>
  <si>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</si>
  <si>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</si>
  <si>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</si>
  <si>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</si>
  <si>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</si>
  <si>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</si>
  <si>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</si>
  <si>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</si>
  <si>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</si>
  <si>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</si>
  <si>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</si>
  <si>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</si>
  <si>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</si>
  <si>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</si>
  <si>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</si>
  <si>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</si>
  <si>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</si>
  <si>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</si>
  <si>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</si>
  <si>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</si>
  <si>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</si>
  <si>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</si>
  <si>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</si>
  <si>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</si>
  <si>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</si>
  <si>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</si>
  <si>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</si>
  <si>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</si>
  <si>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</si>
  <si>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</si>
  <si>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</si>
  <si>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</si>
  <si>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</si>
  <si>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</si>
  <si>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</si>
  <si>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</si>
  <si>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</si>
  <si>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</si>
  <si>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</si>
  <si>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</si>
  <si>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</si>
  <si>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</si>
  <si>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</si>
  <si>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</si>
  <si>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</si>
  <si>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</si>
  <si>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</si>
  <si>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</si>
  <si>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</si>
  <si>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</si>
  <si>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</si>
  <si>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</si>
  <si>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</si>
  <si>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</si>
  <si>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</si>
  <si>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</si>
  <si>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</si>
  <si>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</si>
  <si>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</si>
  <si>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</si>
  <si>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</si>
  <si>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</si>
  <si>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</si>
  <si>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</si>
  <si>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</si>
  <si>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</si>
  <si>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</si>
  <si>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</si>
  <si>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</si>
  <si>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</si>
  <si>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</si>
  <si>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</si>
  <si>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</si>
  <si>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</si>
  <si>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</si>
  <si>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</si>
  <si>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</si>
  <si>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</si>
  <si>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</si>
  <si>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</si>
  <si>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</si>
  <si>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</si>
  <si>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</si>
  <si>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</si>
  <si>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</si>
  <si>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</si>
  <si>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</si>
  <si>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</si>
  <si>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</si>
  <si>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</si>
  <si>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</si>
  <si>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</si>
  <si>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</si>
  <si>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</si>
  <si>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</si>
  <si>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</si>
  <si>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</si>
  <si>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</si>
  <si>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</si>
  <si>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</si>
  <si>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</si>
  <si>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</si>
  <si>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</si>
  <si>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</si>
  <si>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</si>
  <si>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</si>
  <si>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</si>
  <si>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</si>
  <si>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</si>
  <si>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</si>
  <si>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</si>
  <si>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</si>
  <si>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</si>
  <si>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</si>
  <si>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</si>
  <si>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</si>
  <si>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</si>
  <si>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</si>
  <si>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</si>
  <si>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</si>
  <si>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</si>
  <si>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</si>
  <si>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</si>
  <si>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</si>
  <si>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</si>
  <si>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</si>
  <si>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</si>
  <si>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</si>
  <si>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</si>
  <si>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</si>
  <si>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</si>
  <si>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</si>
  <si>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</si>
  <si>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</si>
  <si>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</si>
  <si>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</si>
  <si>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</si>
  <si>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</si>
  <si>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</si>
  <si>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</si>
  <si>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</si>
  <si>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</si>
  <si>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</si>
  <si>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</si>
  <si>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</si>
  <si>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</si>
  <si>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</si>
  <si>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</si>
  <si>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</si>
  <si>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</si>
  <si>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</si>
  <si>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</si>
  <si>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</si>
  <si>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</si>
  <si>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</si>
  <si>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</si>
  <si>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</si>
  <si>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</si>
  <si>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</si>
  <si>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</si>
  <si>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</si>
  <si>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</si>
  <si>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</si>
  <si>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</si>
  <si>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</si>
  <si>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</si>
  <si>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</si>
  <si>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</si>
  <si>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</si>
  <si>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</si>
  <si>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</si>
  <si>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</si>
  <si>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</si>
  <si>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</si>
  <si>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</si>
  <si>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</si>
  <si>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</si>
  <si>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</si>
  <si>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</si>
  <si>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</si>
  <si>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</si>
  <si>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</si>
  <si>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</si>
  <si>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</si>
  <si>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</si>
  <si>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</si>
  <si>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</si>
  <si>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</si>
  <si>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</si>
  <si>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</si>
  <si>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</si>
  <si>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</si>
  <si>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</si>
  <si>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</si>
  <si>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</si>
  <si>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</si>
  <si>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</si>
  <si>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</si>
  <si>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</si>
  <si>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</si>
  <si>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</si>
  <si>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</si>
  <si>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</si>
  <si>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</si>
  <si>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</si>
  <si>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</si>
  <si>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</si>
  <si>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</si>
  <si>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</si>
  <si>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</si>
  <si>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</si>
  <si>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</si>
  <si>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</si>
  <si>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</si>
  <si>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</si>
  <si>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</si>
  <si>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</si>
  <si>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</si>
  <si>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</si>
  <si>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</si>
  <si>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</si>
  <si>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</si>
  <si>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</si>
  <si>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</si>
  <si>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</si>
  <si>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</si>
  <si>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</si>
  <si>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</si>
  <si>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</si>
  <si>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</si>
  <si>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</si>
  <si>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</si>
  <si>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</si>
  <si>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</si>
  <si>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</si>
  <si>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</si>
  <si>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</si>
  <si>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</si>
  <si>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</si>
  <si>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</si>
  <si>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</si>
  <si>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</si>
  <si>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</si>
  <si>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</si>
  <si>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</si>
  <si>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</si>
  <si>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</si>
  <si>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</si>
  <si>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</si>
  <si>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</si>
  <si>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</si>
  <si>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</si>
  <si>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</si>
  <si>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</si>
  <si>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</si>
  <si>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</si>
  <si>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</si>
  <si>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</si>
  <si>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</si>
  <si>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</si>
  <si>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</si>
  <si>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</si>
  <si>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</si>
  <si>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</si>
  <si>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</si>
  <si>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</si>
  <si>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</si>
  <si>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</si>
  <si>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</si>
  <si>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</si>
  <si>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</si>
  <si>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</si>
  <si>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</si>
  <si>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</si>
  <si>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</si>
  <si>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</si>
  <si>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</si>
  <si>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</si>
  <si>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</si>
  <si>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</si>
  <si>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</si>
  <si>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</si>
  <si>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</si>
  <si>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</si>
  <si>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</si>
  <si>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</si>
  <si>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</si>
  <si>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</si>
  <si>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</si>
  <si>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</si>
  <si>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</si>
  <si>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</si>
  <si>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</si>
  <si>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</si>
  <si>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</si>
  <si>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</si>
  <si>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</si>
  <si>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</si>
  <si>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</si>
  <si>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</si>
  <si>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</si>
  <si>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</si>
  <si>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</si>
  <si>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</si>
  <si>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</si>
  <si>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</si>
  <si>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</si>
  <si>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</si>
  <si>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</si>
  <si>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</si>
  <si>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</si>
  <si>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</si>
  <si>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</si>
  <si>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</si>
  <si>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</si>
  <si>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</si>
  <si>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</si>
  <si>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</si>
  <si>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</si>
  <si>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</si>
  <si>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</si>
  <si>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</si>
  <si>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</si>
  <si>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</si>
  <si>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</si>
  <si>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</si>
  <si>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</si>
  <si>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</si>
  <si>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</si>
  <si>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</si>
  <si>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</si>
  <si>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</si>
  <si>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</si>
  <si>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</si>
  <si>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</si>
  <si>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</si>
  <si>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</si>
  <si>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</si>
  <si>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</si>
  <si>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</si>
  <si>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</si>
  <si>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</si>
  <si>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</si>
  <si>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</si>
  <si>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</si>
  <si>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</si>
  <si>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</si>
  <si>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</si>
  <si>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</si>
  <si>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</si>
  <si>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</si>
  <si>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</si>
  <si>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</si>
  <si>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</si>
  <si>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</si>
  <si>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</si>
  <si>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</si>
  <si>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</si>
  <si>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</si>
  <si>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</si>
  <si>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</si>
  <si>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</si>
  <si>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</si>
  <si>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</si>
  <si>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</si>
  <si>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</si>
  <si>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</si>
  <si>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</si>
  <si>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</si>
  <si>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</si>
  <si>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</si>
  <si>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</si>
  <si>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</si>
  <si>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</si>
  <si>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</si>
  <si>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</si>
  <si>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</si>
  <si>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</si>
  <si>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</si>
  <si>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</si>
  <si>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</si>
  <si>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</si>
  <si>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</si>
  <si>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</si>
  <si>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</si>
  <si>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</si>
  <si>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</si>
  <si>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</si>
  <si>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</si>
  <si>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</si>
  <si>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</si>
  <si>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</si>
  <si>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</si>
  <si>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</si>
  <si>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</si>
  <si>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</si>
  <si>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</si>
  <si>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</si>
  <si>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</si>
  <si>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</si>
  <si>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</si>
  <si>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</si>
  <si>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</si>
  <si>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</si>
  <si>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</si>
  <si>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</si>
  <si>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</si>
  <si>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</si>
  <si>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</si>
  <si>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</si>
  <si>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</si>
  <si>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</si>
  <si>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</si>
  <si>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</si>
  <si>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</si>
  <si>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</si>
  <si>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</si>
  <si>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</si>
  <si>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</si>
  <si>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</si>
  <si>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</si>
  <si>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</si>
  <si>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</si>
  <si>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</si>
  <si>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</si>
  <si>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</si>
  <si>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</si>
  <si>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</si>
  <si>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</si>
  <si>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</si>
  <si>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</si>
  <si>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</si>
  <si>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</si>
  <si>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</si>
  <si>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</si>
  <si>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</si>
  <si>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</si>
  <si>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</si>
  <si>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</si>
  <si>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</si>
  <si>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</si>
  <si>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</si>
  <si>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</si>
  <si>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</si>
  <si>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</si>
  <si>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</si>
  <si>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</si>
  <si>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</si>
  <si>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</si>
  <si>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</si>
  <si>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</si>
  <si>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</si>
  <si>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</si>
  <si>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</si>
  <si>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</si>
  <si>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</si>
  <si>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</si>
  <si>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</si>
  <si>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</si>
  <si>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</si>
  <si>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</si>
  <si>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</si>
  <si>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</si>
  <si>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</si>
  <si>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</si>
  <si>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</si>
  <si>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</si>
  <si>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</si>
  <si>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</si>
  <si>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</si>
  <si>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</si>
  <si>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</si>
  <si>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</si>
  <si>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</si>
  <si>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</si>
  <si>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</si>
  <si>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</si>
  <si>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</si>
  <si>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</si>
  <si>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</si>
  <si>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</si>
  <si>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</si>
  <si>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</si>
  <si>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</si>
  <si>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</si>
  <si>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</si>
  <si>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</si>
  <si>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</si>
  <si>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</si>
  <si>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</si>
  <si>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</si>
  <si>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</si>
  <si>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</si>
  <si>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</si>
  <si>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</si>
  <si>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</si>
  <si>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</si>
  <si>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</si>
  <si>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</si>
  <si>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</si>
  <si>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</si>
  <si>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</si>
  <si>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</si>
  <si>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</si>
  <si>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</si>
  <si>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</si>
  <si>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</si>
  <si>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</si>
  <si>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</si>
  <si>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</si>
  <si>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</si>
  <si>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</si>
  <si>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</si>
  <si>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</si>
  <si>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</si>
  <si>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</si>
  <si>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</si>
  <si>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</si>
  <si>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</si>
  <si>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</si>
  <si>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</si>
  <si>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</si>
  <si>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</si>
  <si>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</si>
  <si>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</si>
  <si>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</si>
  <si>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</si>
  <si>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</si>
  <si>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</si>
  <si>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</si>
  <si>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</si>
  <si>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</si>
  <si>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</si>
  <si>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</si>
  <si>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</si>
  <si>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</si>
  <si>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</si>
  <si>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</si>
  <si>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</si>
  <si>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</si>
  <si>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</si>
  <si>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</si>
  <si>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</si>
  <si>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</si>
  <si>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</si>
  <si>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</si>
  <si>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</si>
  <si>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</si>
  <si>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</si>
  <si>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</si>
  <si>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</si>
  <si>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</si>
  <si>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</si>
  <si>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</si>
  <si>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</si>
  <si>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</si>
  <si>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</si>
  <si>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</si>
  <si>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</si>
  <si>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</si>
  <si>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</si>
  <si>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</si>
  <si>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</si>
  <si>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</si>
  <si>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</si>
  <si>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</si>
  <si>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</si>
  <si>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</si>
  <si>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</si>
  <si>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</si>
  <si>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</si>
  <si>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</si>
  <si>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</si>
  <si>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</si>
  <si>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</si>
  <si>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</si>
  <si>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</si>
  <si>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</si>
  <si>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</si>
  <si>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</si>
  <si>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</si>
  <si>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</si>
  <si>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</si>
  <si>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</si>
  <si>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</si>
  <si>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</si>
  <si>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</si>
  <si>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</si>
  <si>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</si>
  <si>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</si>
  <si>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</si>
  <si>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</si>
  <si>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</si>
  <si>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</si>
  <si>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</si>
  <si>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</si>
  <si>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</si>
  <si>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</si>
  <si>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</si>
  <si>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</si>
  <si>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</si>
  <si>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</si>
  <si>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</si>
  <si>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</si>
  <si>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</si>
  <si>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</si>
  <si>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</si>
  <si>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</si>
  <si>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</si>
  <si>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</si>
  <si>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</si>
  <si>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</si>
  <si>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</si>
  <si>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</si>
  <si>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</si>
  <si>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</si>
  <si>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</si>
  <si>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</si>
  <si>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</si>
  <si>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</si>
  <si>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</si>
  <si>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</si>
  <si>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</si>
  <si>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</si>
  <si>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</si>
  <si>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</si>
  <si>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</si>
  <si>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</si>
  <si>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</si>
  <si>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</si>
  <si>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</si>
  <si>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</si>
  <si>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</si>
  <si>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</si>
  <si>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</si>
  <si>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</si>
  <si>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</si>
  <si>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</si>
  <si>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</si>
  <si>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</si>
  <si>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</si>
  <si>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</si>
  <si>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</si>
  <si>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</si>
  <si>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</si>
  <si>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</si>
  <si>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</si>
  <si>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</si>
  <si>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</si>
  <si>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</si>
  <si>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</si>
  <si>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</si>
  <si>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</si>
  <si>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</si>
  <si>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</si>
  <si>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</si>
  <si>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</si>
  <si>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</si>
  <si>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</si>
  <si>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</si>
  <si>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</si>
  <si>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</si>
  <si>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</si>
  <si>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</si>
  <si>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</si>
  <si>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</si>
  <si>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</si>
  <si>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</si>
  <si>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</si>
  <si>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</si>
  <si>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</si>
  <si>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</si>
  <si>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</si>
  <si>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</si>
  <si>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</si>
  <si>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</si>
  <si>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</si>
  <si>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</si>
  <si>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</si>
  <si>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</si>
  <si>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</si>
  <si>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</si>
  <si>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</si>
  <si>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</si>
  <si>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</si>
  <si>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</si>
  <si>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</si>
  <si>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</si>
  <si>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</si>
  <si>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</si>
  <si>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</si>
  <si>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</si>
  <si>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</si>
  <si>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</si>
  <si>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</si>
  <si>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</si>
  <si>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</si>
  <si>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</si>
  <si>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</si>
  <si>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</si>
  <si>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</si>
  <si>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</si>
  <si>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</si>
  <si>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</si>
  <si>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</si>
  <si>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</si>
  <si>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</si>
  <si>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</si>
  <si>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</si>
  <si>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</si>
  <si>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</si>
  <si>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</si>
  <si>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</si>
  <si>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</si>
  <si>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</si>
  <si>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</si>
  <si>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</si>
  <si>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</si>
  <si>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</si>
  <si>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</si>
  <si>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</si>
  <si>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</si>
  <si>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</si>
  <si>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</si>
  <si>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</si>
  <si>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</si>
  <si>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</si>
  <si>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</si>
  <si>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</si>
  <si>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</si>
  <si>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</si>
  <si>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</si>
  <si>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</si>
  <si>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</si>
  <si>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</si>
  <si>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</si>
  <si>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</si>
  <si>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</si>
  <si>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</si>
  <si>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</si>
  <si>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</si>
  <si>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</si>
  <si>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</si>
  <si>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</si>
  <si>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</si>
  <si>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</si>
  <si>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</si>
  <si>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</si>
  <si>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</si>
  <si>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</si>
  <si>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</si>
  <si>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</si>
  <si>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</si>
  <si>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</si>
  <si>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</si>
  <si>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</si>
  <si>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</si>
  <si>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</si>
  <si>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</si>
  <si>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</si>
  <si>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</si>
  <si>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</si>
  <si>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</si>
  <si>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</si>
  <si>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</si>
  <si>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</si>
  <si>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</si>
  <si>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</si>
  <si>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</si>
  <si>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</si>
  <si>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</si>
  <si>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</si>
  <si>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</si>
  <si>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</si>
  <si>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</si>
  <si>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</si>
  <si>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</si>
  <si>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</si>
  <si>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</si>
  <si>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</si>
  <si>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</si>
  <si>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</si>
  <si>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</si>
  <si>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</si>
  <si>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</si>
  <si>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</si>
  <si>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</si>
  <si>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</si>
  <si>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</si>
  <si>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</si>
  <si>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</si>
  <si>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</si>
  <si>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</si>
  <si>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</si>
  <si>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</si>
  <si>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</si>
  <si>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</si>
  <si>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</si>
  <si>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</si>
  <si>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</si>
  <si>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</si>
  <si>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</si>
  <si>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</si>
  <si>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</si>
  <si>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</si>
  <si>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</si>
  <si>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</si>
  <si>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</si>
  <si>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</si>
  <si>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</si>
  <si>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</si>
  <si>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</si>
  <si>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</si>
  <si>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</si>
  <si>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</si>
  <si>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</si>
  <si>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</si>
  <si>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</si>
  <si>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</si>
  <si>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</si>
  <si>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</si>
  <si>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</si>
  <si>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</si>
  <si>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</si>
  <si>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</si>
  <si>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</si>
  <si>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</si>
  <si>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</si>
  <si>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</si>
  <si>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</si>
  <si>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</si>
  <si>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</si>
  <si>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</si>
  <si>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</si>
  <si>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</si>
  <si>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</si>
  <si>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</si>
  <si>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</si>
  <si>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</si>
  <si>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</si>
  <si>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</si>
  <si>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</si>
  <si>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</si>
  <si>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</si>
  <si>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</si>
  <si>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</si>
  <si>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</si>
  <si>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</si>
  <si>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</si>
  <si>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</si>
  <si>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</si>
  <si>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</si>
  <si>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</si>
  <si>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</si>
  <si>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</si>
  <si>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</si>
  <si>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</si>
  <si>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</si>
  <si>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</si>
  <si>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</si>
  <si>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</si>
  <si>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</si>
  <si>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</si>
  <si>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</si>
  <si>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</si>
  <si>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</si>
  <si>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</si>
  <si>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</si>
  <si>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</si>
  <si>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</si>
  <si>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</si>
  <si>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</si>
  <si>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</si>
  <si>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</si>
  <si>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</si>
  <si>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</si>
  <si>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</si>
  <si>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</si>
  <si>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</si>
  <si>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</si>
  <si>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</si>
  <si>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</si>
  <si>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</si>
  <si>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</si>
  <si>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</si>
  <si>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</si>
  <si>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</si>
  <si>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</si>
  <si>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</si>
  <si>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</si>
  <si>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</si>
  <si>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</si>
  <si>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</si>
  <si>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</si>
  <si>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</si>
  <si>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</si>
  <si>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</si>
  <si>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</si>
  <si>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</si>
  <si>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</si>
  <si>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</si>
  <si>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</si>
  <si>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</si>
  <si>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</si>
  <si>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</si>
  <si>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</si>
  <si>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</si>
  <si>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</si>
  <si>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</si>
  <si>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</si>
  <si>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</si>
  <si>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</si>
  <si>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</si>
  <si>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</si>
  <si>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</si>
  <si>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</si>
  <si>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</si>
  <si>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</si>
  <si>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</si>
  <si>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</si>
  <si>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</si>
  <si>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</si>
  <si>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</si>
  <si>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</si>
  <si>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</si>
  <si>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</si>
  <si>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</si>
  <si>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</si>
  <si>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</si>
  <si>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</si>
  <si>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</si>
  <si>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</si>
  <si>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</si>
  <si>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</si>
  <si>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</si>
  <si>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</si>
  <si>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</si>
  <si>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</si>
  <si>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</si>
  <si>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</si>
  <si>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</si>
  <si>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</si>
  <si>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</si>
  <si>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</si>
  <si>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</si>
  <si>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</si>
  <si>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</si>
  <si>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</si>
  <si>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</si>
  <si>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</si>
  <si>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</si>
  <si>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</si>
  <si>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</si>
  <si>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</si>
  <si>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</si>
  <si>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</si>
  <si>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</si>
  <si>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</si>
  <si>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</si>
  <si>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</si>
  <si>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</si>
  <si>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</si>
  <si>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</si>
  <si>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</si>
  <si>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</si>
  <si>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</si>
  <si>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</si>
  <si>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</si>
  <si>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</si>
  <si>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</si>
  <si>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</si>
  <si>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</si>
  <si>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</si>
  <si>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</si>
  <si>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</si>
  <si>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</si>
  <si>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</si>
  <si>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</si>
  <si>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</si>
  <si>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</si>
  <si>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</si>
  <si>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</si>
  <si>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</si>
  <si>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</si>
  <si>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</si>
  <si>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</si>
  <si>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</si>
  <si>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</si>
  <si>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</si>
  <si>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</si>
  <si>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</si>
  <si>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</si>
  <si>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</si>
  <si>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</si>
  <si>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</si>
  <si>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</si>
  <si>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</si>
  <si>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</si>
  <si>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</si>
  <si>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</si>
  <si>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</si>
  <si>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</si>
  <si>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</si>
  <si>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</si>
  <si>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</si>
  <si>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</si>
  <si>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</si>
  <si>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</si>
  <si>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</si>
  <si>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</si>
  <si>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</si>
  <si>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</si>
  <si>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</si>
  <si>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</si>
  <si>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</si>
  <si>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</si>
  <si>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</si>
  <si>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</si>
  <si>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</si>
  <si>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</si>
  <si>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</si>
  <si>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</si>
  <si>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</si>
  <si>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</si>
  <si>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</si>
  <si>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</si>
  <si>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</si>
  <si>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</si>
  <si>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</si>
  <si>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</si>
  <si>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</si>
  <si>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</si>
  <si>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</si>
  <si>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</si>
  <si>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</si>
  <si>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</si>
  <si>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</si>
  <si>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</si>
  <si>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</si>
  <si>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</si>
  <si>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</si>
  <si>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</si>
  <si>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</si>
  <si>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</si>
  <si>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</si>
  <si>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</si>
  <si>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</si>
  <si>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</si>
  <si>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</si>
  <si>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</si>
  <si>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</si>
  <si>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</si>
  <si>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</si>
  <si>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</si>
  <si>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</si>
  <si>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</si>
  <si>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</si>
  <si>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</si>
  <si>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</si>
  <si>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</si>
  <si>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</si>
  <si>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</si>
  <si>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</si>
  <si>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</si>
  <si>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</si>
  <si>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</si>
  <si>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</si>
  <si>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</si>
  <si>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</si>
  <si>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</si>
  <si>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</si>
  <si>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</si>
  <si>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</si>
  <si>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</si>
  <si>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</si>
  <si>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</si>
  <si>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</si>
  <si>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</si>
  <si>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</si>
  <si>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</si>
  <si>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</si>
  <si>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</si>
  <si>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</si>
  <si>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</si>
  <si>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</si>
  <si>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</si>
  <si>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</si>
  <si>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</si>
  <si>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</si>
  <si>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</si>
  <si>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</si>
  <si>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</si>
  <si>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</si>
  <si>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</si>
  <si>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</si>
  <si>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</si>
  <si>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</si>
  <si>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</si>
  <si>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</si>
  <si>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</si>
  <si>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</si>
  <si>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</si>
  <si>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</si>
  <si>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</si>
  <si>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</si>
  <si>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</si>
  <si>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</si>
  <si>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</si>
  <si>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</si>
  <si>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</si>
  <si>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</si>
  <si>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</si>
  <si>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</si>
  <si>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</si>
  <si>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</si>
  <si>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</si>
  <si>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</si>
  <si>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</si>
  <si>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</si>
  <si>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</si>
  <si>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</si>
  <si>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</si>
  <si>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</si>
  <si>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</si>
  <si>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</si>
  <si>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</si>
  <si>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</si>
  <si>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</si>
  <si>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</si>
  <si>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</si>
  <si>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</si>
  <si>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</si>
  <si>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</si>
  <si>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</si>
  <si>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</si>
  <si>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</si>
  <si>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</si>
  <si>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</si>
  <si>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</si>
  <si>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</si>
  <si>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</si>
  <si>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</si>
  <si>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</si>
  <si>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</si>
  <si>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</si>
  <si>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</si>
  <si>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</si>
  <si>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</si>
  <si>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</si>
  <si>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</si>
  <si>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</si>
  <si>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</si>
  <si>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</si>
  <si>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</si>
  <si>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</si>
  <si>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</si>
  <si>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</si>
  <si>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</si>
  <si>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</si>
  <si>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</si>
  <si>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</si>
  <si>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</si>
  <si>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</si>
  <si>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</si>
  <si>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</si>
  <si>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</si>
  <si>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</si>
  <si>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</si>
  <si>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</si>
  <si>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</si>
  <si>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</si>
  <si>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</si>
  <si>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</si>
  <si>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</si>
  <si>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</si>
  <si>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</si>
  <si>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</si>
  <si>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</si>
  <si>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</si>
  <si>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</si>
  <si>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</si>
  <si>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</si>
  <si>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</si>
  <si>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</si>
  <si>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</si>
  <si>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</si>
  <si>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</si>
  <si>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</si>
  <si>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</si>
  <si>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</si>
  <si>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</si>
  <si>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</si>
  <si>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</si>
  <si>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</si>
  <si>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</si>
  <si>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</si>
  <si>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</si>
  <si>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</si>
  <si>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</si>
  <si>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</si>
  <si>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</si>
  <si>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</si>
  <si>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</si>
  <si>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</si>
  <si>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</si>
  <si>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</si>
  <si>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</si>
  <si>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</si>
  <si>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</si>
  <si>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</si>
  <si>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</si>
  <si>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</si>
  <si>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</si>
  <si>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</si>
  <si>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</si>
  <si>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</si>
  <si>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</si>
  <si>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</si>
  <si>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</si>
  <si>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</si>
  <si>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</si>
  <si>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</si>
  <si>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</si>
  <si>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</si>
  <si>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</si>
  <si>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</si>
  <si>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</si>
  <si>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</si>
  <si>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</si>
  <si>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</si>
  <si>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</si>
  <si>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</si>
  <si>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</si>
  <si>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</si>
  <si>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</si>
  <si>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</si>
  <si>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</si>
  <si>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</si>
  <si>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</si>
  <si>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</si>
  <si>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</si>
  <si>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</si>
  <si>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</si>
  <si>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</si>
  <si>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</si>
  <si>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</si>
  <si>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</si>
  <si>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</si>
  <si>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</si>
  <si>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</si>
  <si>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</si>
  <si>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</si>
  <si>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</si>
  <si>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</si>
  <si>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</si>
  <si>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</si>
  <si>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</si>
  <si>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</si>
  <si>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</si>
  <si>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</si>
  <si>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</si>
  <si>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</si>
  <si>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</si>
  <si>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</si>
  <si>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</si>
  <si>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</si>
  <si>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</si>
  <si>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</si>
  <si>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</si>
  <si>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</si>
  <si>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</si>
  <si>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</si>
  <si>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</si>
  <si>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</si>
  <si>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</si>
  <si>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</si>
  <si>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</si>
  <si>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</si>
  <si>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</si>
  <si>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</si>
  <si>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</si>
  <si>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</si>
  <si>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</si>
  <si>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</si>
  <si>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</si>
  <si>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</si>
  <si>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</si>
  <si>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</si>
  <si>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</si>
  <si>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</si>
  <si>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</si>
  <si>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</si>
  <si>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</si>
  <si>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</si>
  <si>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</si>
  <si>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</si>
  <si>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</si>
  <si>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</si>
  <si>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</si>
  <si>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</si>
  <si>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</si>
  <si>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</si>
  <si>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</si>
  <si>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</si>
  <si>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</si>
  <si>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</si>
  <si>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</si>
  <si>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</si>
  <si>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</si>
  <si>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</si>
  <si>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</si>
  <si>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</si>
  <si>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</si>
  <si>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</si>
  <si>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</si>
  <si>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</si>
  <si>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</si>
  <si>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</si>
  <si>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</si>
  <si>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</si>
  <si>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</si>
  <si>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</si>
  <si>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</si>
  <si>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</si>
  <si>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</si>
  <si>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</si>
  <si>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</si>
  <si>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</si>
  <si>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</si>
  <si>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</si>
  <si>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</si>
  <si>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</si>
  <si>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</si>
  <si>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</si>
  <si>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</si>
  <si>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</si>
  <si>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</si>
  <si>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</si>
  <si>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</si>
  <si>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</si>
  <si>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</si>
  <si>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</si>
  <si>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</si>
  <si>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</si>
  <si>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</si>
  <si>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</si>
  <si>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</si>
  <si>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</si>
  <si>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</si>
  <si>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</si>
  <si>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</si>
  <si>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</si>
  <si>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</si>
  <si>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</si>
  <si>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</si>
  <si>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</si>
  <si>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</si>
  <si>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</si>
  <si>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</si>
  <si>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</si>
  <si>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</si>
  <si>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</si>
  <si>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</si>
  <si>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</si>
  <si>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</si>
  <si>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</si>
  <si>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</si>
  <si>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</si>
  <si>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</si>
  <si>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</si>
  <si>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</si>
  <si>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</si>
  <si>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</si>
  <si>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</si>
  <si>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</si>
  <si>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</si>
  <si>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</si>
  <si>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</si>
  <si>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</si>
  <si>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</si>
  <si>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</si>
  <si>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</si>
  <si>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</si>
  <si>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</si>
  <si>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</si>
  <si>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</si>
  <si>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</si>
  <si>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</si>
  <si>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</si>
  <si>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</si>
  <si>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</si>
  <si>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</si>
  <si>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</si>
  <si>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</si>
  <si>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</si>
  <si>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</si>
  <si>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</si>
  <si>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</si>
  <si>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</si>
  <si>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</si>
  <si>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</si>
  <si>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</si>
  <si>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</si>
  <si>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</si>
  <si>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</si>
  <si>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</si>
  <si>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</si>
  <si>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</si>
  <si>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</si>
  <si>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</si>
  <si>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</si>
  <si>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</si>
  <si>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</si>
  <si>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</si>
  <si>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</si>
  <si>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</si>
  <si>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</si>
  <si>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</si>
  <si>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</si>
  <si>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</si>
  <si>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</si>
  <si>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</si>
  <si>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</si>
  <si>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</si>
  <si>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</si>
  <si>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</si>
  <si>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</si>
  <si>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</si>
  <si>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</si>
  <si>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</si>
  <si>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</si>
  <si>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</si>
  <si>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</si>
  <si>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</si>
  <si>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</si>
  <si>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</si>
  <si>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</si>
  <si>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</si>
  <si>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</si>
  <si>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</si>
  <si>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</si>
  <si>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</si>
  <si>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</si>
  <si>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</si>
  <si>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</si>
  <si>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</si>
  <si>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</si>
  <si>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</si>
  <si>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</si>
  <si>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</si>
  <si>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</si>
  <si>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</si>
  <si>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</si>
  <si>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</si>
  <si>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</si>
  <si>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</si>
  <si>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</si>
  <si>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</si>
  <si>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</si>
  <si>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</si>
  <si>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</si>
  <si>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</si>
  <si>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</si>
  <si>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</si>
  <si>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</si>
  <si>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</si>
  <si>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</si>
  <si>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</si>
  <si>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</si>
  <si>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</si>
  <si>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</si>
  <si>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</si>
  <si>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</si>
  <si>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</si>
  <si>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</si>
  <si>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</si>
  <si>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</si>
  <si>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</si>
  <si>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</si>
  <si>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</si>
  <si>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</si>
  <si>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</si>
  <si>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</si>
  <si>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</si>
  <si>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</si>
  <si>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</si>
  <si>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</si>
  <si>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</si>
  <si>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</si>
  <si>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</si>
  <si>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</si>
  <si>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</si>
  <si>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</si>
  <si>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</si>
  <si>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</si>
  <si>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</si>
  <si>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</si>
  <si>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</si>
  <si>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</si>
  <si>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</si>
  <si>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</si>
  <si>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</si>
  <si>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</si>
  <si>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</si>
  <si>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</si>
  <si>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</si>
  <si>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</si>
  <si>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</si>
  <si>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</si>
  <si>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</si>
  <si>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</si>
  <si>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</si>
  <si>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</si>
  <si>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</si>
  <si>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</si>
  <si>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</si>
  <si>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</si>
  <si>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</si>
  <si>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</si>
  <si>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</si>
  <si>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</si>
  <si>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</si>
  <si>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</si>
  <si>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</si>
  <si>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</si>
  <si>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</si>
  <si>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</si>
  <si>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</si>
  <si>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</si>
  <si>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</si>
  <si>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</si>
  <si>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</si>
  <si>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</si>
  <si>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</si>
  <si>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</si>
  <si>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</si>
  <si>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</si>
  <si>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</si>
  <si>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</si>
  <si>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</si>
  <si>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</si>
  <si>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</si>
  <si>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</si>
  <si>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</si>
  <si>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</si>
  <si>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</si>
  <si>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</si>
  <si>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</si>
  <si>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</si>
  <si>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</si>
  <si>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</si>
  <si>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</si>
  <si>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</si>
  <si>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</si>
  <si>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</si>
  <si>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</si>
  <si>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</si>
  <si>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</si>
  <si>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</si>
  <si>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</si>
  <si>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</si>
  <si>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</si>
  <si>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</si>
  <si>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</si>
  <si>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</si>
  <si>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</si>
  <si>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</si>
  <si>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</si>
  <si>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</si>
  <si>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</si>
  <si>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</si>
  <si>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</si>
  <si>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</si>
  <si>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</si>
  <si>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</si>
  <si>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</si>
  <si>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</si>
  <si>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</si>
  <si>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</si>
  <si>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</si>
  <si>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</si>
  <si>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</si>
  <si>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</si>
  <si>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</si>
  <si>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</si>
  <si>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</si>
  <si>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</si>
  <si>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</si>
  <si>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</si>
  <si>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</si>
  <si>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</si>
  <si>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</si>
  <si>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</si>
  <si>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</si>
  <si>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</si>
  <si>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</si>
  <si>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</si>
  <si>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</si>
  <si>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</si>
  <si>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</si>
  <si>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</si>
  <si>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</si>
  <si>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</si>
  <si>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</si>
  <si>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</si>
  <si>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</si>
  <si>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</si>
  <si>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</si>
  <si>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</si>
  <si>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</si>
  <si>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</si>
  <si>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</si>
  <si>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</si>
  <si>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</si>
  <si>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</si>
  <si>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</si>
  <si>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</si>
  <si>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</si>
  <si>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</si>
  <si>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</si>
  <si>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</si>
  <si>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</si>
  <si>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</si>
  <si>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</si>
  <si>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</si>
  <si>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</si>
  <si>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</si>
  <si>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</si>
  <si>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</si>
  <si>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</si>
  <si>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</si>
  <si>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</si>
  <si>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</si>
  <si>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</si>
  <si>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</si>
  <si>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</si>
  <si>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</si>
  <si>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</si>
  <si>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</si>
  <si>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</si>
  <si>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</si>
  <si>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</si>
  <si>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</si>
  <si>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</si>
  <si>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</si>
  <si>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</si>
  <si>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</si>
  <si>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</si>
  <si>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</si>
  <si>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</si>
  <si>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</si>
  <si>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</si>
  <si>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</si>
  <si>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</si>
  <si>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</si>
  <si>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</si>
  <si>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</si>
  <si>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</si>
  <si>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</si>
  <si>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</si>
  <si>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</si>
  <si>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</si>
  <si>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</si>
  <si>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</si>
  <si>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</si>
  <si>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</si>
  <si>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</si>
  <si>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</si>
  <si>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</si>
  <si>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</si>
  <si>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</si>
  <si>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</si>
  <si>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</si>
  <si>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</si>
  <si>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</si>
  <si>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</si>
  <si>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</si>
  <si>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</si>
  <si>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</si>
  <si>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</si>
  <si>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</si>
  <si>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</si>
  <si>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</si>
  <si>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</si>
  <si>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</si>
  <si>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</si>
  <si>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</si>
  <si>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</si>
  <si>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</si>
  <si>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</si>
  <si>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</si>
  <si>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</si>
  <si>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</si>
  <si>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</si>
  <si>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</si>
  <si>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</si>
  <si>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</si>
  <si>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</si>
  <si>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</si>
  <si>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</si>
  <si>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</si>
  <si>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</si>
  <si>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</si>
  <si>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</si>
  <si>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</si>
  <si>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</si>
  <si>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</si>
  <si>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</si>
  <si>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</si>
  <si>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</si>
  <si>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</si>
  <si>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</si>
  <si>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</si>
  <si>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</si>
  <si>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</si>
  <si>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</si>
  <si>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</si>
  <si>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</si>
  <si>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</si>
  <si>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</si>
  <si>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</si>
  <si>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</si>
  <si>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</si>
  <si>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</si>
  <si>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</si>
  <si>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</si>
  <si>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</si>
  <si>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</si>
  <si>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</si>
  <si>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</si>
  <si>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</si>
  <si>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</si>
  <si>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</si>
  <si>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</si>
  <si>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</si>
  <si>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</si>
  <si>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</si>
  <si>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</si>
  <si>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</si>
  <si>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</si>
  <si>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</si>
  <si>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</si>
  <si>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</si>
  <si>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</si>
  <si>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</si>
  <si>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</si>
  <si>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</si>
  <si>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</si>
  <si>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</si>
  <si>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</si>
  <si>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</si>
  <si>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</si>
  <si>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</si>
  <si>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</si>
  <si>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</si>
  <si>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</si>
  <si>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</si>
  <si>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</si>
  <si>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</si>
  <si>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</si>
  <si>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</si>
  <si>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</si>
  <si>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</si>
  <si>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</si>
  <si>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</si>
  <si>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</si>
  <si>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</si>
  <si>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</si>
  <si>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</si>
  <si>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</si>
  <si>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</si>
  <si>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</si>
  <si>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</si>
  <si>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</si>
  <si>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</si>
  <si>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</si>
  <si>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</si>
  <si>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</si>
  <si>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</si>
  <si>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</si>
  <si>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</si>
  <si>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</si>
  <si>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</si>
  <si>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</si>
  <si>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</si>
  <si>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</si>
  <si>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</si>
  <si>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</si>
  <si>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</si>
  <si>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</si>
  <si>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</si>
  <si>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</si>
  <si>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</si>
  <si>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</si>
  <si>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</si>
  <si>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</si>
  <si>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</si>
  <si>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</si>
  <si>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</si>
  <si>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</si>
  <si>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</si>
  <si>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</si>
  <si>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</si>
  <si>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</si>
  <si>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</si>
  <si>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</si>
  <si>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</si>
  <si>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</si>
  <si>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</si>
  <si>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</si>
  <si>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</si>
  <si>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</si>
  <si>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</si>
  <si>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</si>
  <si>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</si>
  <si>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</si>
  <si>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</si>
  <si>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</si>
  <si>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</si>
  <si>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</si>
  <si>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</si>
  <si>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</si>
  <si>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</si>
  <si>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</si>
  <si>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</si>
  <si>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</si>
  <si>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</si>
  <si>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</si>
  <si>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</si>
  <si>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</si>
  <si>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</si>
  <si>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</si>
  <si>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</si>
  <si>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</si>
  <si>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</si>
  <si>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</si>
  <si>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</si>
  <si>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</si>
  <si>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</si>
  <si>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</si>
  <si>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</si>
  <si>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</si>
  <si>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</si>
  <si>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</si>
  <si>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</si>
  <si>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</si>
  <si>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</si>
  <si>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</si>
  <si>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</si>
  <si>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</si>
  <si>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</si>
  <si>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</si>
  <si>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</si>
  <si>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</si>
  <si>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</si>
  <si>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</si>
  <si>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</si>
  <si>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</si>
  <si>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</si>
  <si>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</si>
  <si>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</si>
  <si>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</si>
  <si>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</si>
  <si>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</si>
  <si>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</si>
  <si>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</si>
  <si>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</si>
  <si>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</si>
  <si>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</si>
  <si>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</si>
  <si>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</si>
  <si>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</si>
  <si>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</si>
  <si>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</si>
  <si>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</si>
  <si>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</si>
  <si>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</si>
  <si>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</si>
  <si>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</si>
  <si>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</si>
  <si>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</si>
  <si>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</si>
  <si>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</si>
  <si>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</si>
  <si>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</si>
  <si>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</si>
  <si>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</si>
  <si>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</si>
  <si>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</si>
  <si>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</si>
  <si>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</si>
  <si>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</si>
  <si>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</si>
  <si>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</si>
  <si>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</si>
  <si>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</si>
  <si>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</si>
  <si>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</si>
  <si>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</si>
  <si>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</si>
  <si>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</si>
  <si>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</si>
  <si>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</si>
  <si>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</si>
  <si>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</si>
  <si>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</si>
  <si>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</si>
  <si>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</si>
  <si>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</si>
  <si>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</si>
  <si>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</si>
  <si>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</si>
  <si>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</si>
  <si>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</si>
  <si>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</si>
  <si>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</si>
  <si>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</si>
  <si>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</si>
  <si>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</si>
  <si>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</si>
  <si>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</si>
  <si>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</si>
  <si>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</si>
  <si>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</si>
  <si>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</si>
  <si>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</si>
  <si>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</si>
  <si>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</si>
  <si>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</si>
  <si>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</si>
  <si>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</si>
  <si>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</si>
  <si>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</si>
  <si>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</si>
  <si>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</si>
  <si>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</si>
  <si>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</si>
  <si>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</si>
  <si>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</si>
  <si>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</si>
  <si>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</si>
  <si>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</si>
  <si>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</si>
  <si>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</si>
  <si>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</si>
  <si>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</si>
  <si>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</si>
  <si>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</si>
  <si>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</si>
  <si>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</si>
  <si>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</si>
  <si>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</si>
  <si>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</si>
  <si>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</si>
  <si>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</si>
  <si>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</si>
  <si>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</si>
  <si>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</si>
  <si>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</si>
  <si>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</si>
  <si>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</si>
  <si>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</si>
  <si>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</si>
  <si>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</si>
  <si>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</si>
  <si>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</si>
  <si>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</si>
  <si>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</si>
  <si>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</si>
  <si>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</si>
  <si>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</si>
  <si>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</si>
  <si>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</si>
  <si>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</si>
  <si>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</si>
  <si>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</si>
  <si>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</si>
  <si>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</si>
  <si>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</si>
  <si>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</si>
  <si>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</si>
  <si>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</si>
  <si>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</si>
  <si>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</si>
  <si>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</si>
  <si>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</si>
  <si>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</si>
  <si>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</si>
  <si>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</si>
  <si>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</si>
  <si>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</si>
  <si>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</si>
  <si>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</si>
  <si>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</si>
  <si>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</si>
  <si>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</si>
  <si>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</si>
  <si>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</si>
  <si>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</si>
  <si>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</si>
  <si>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</si>
  <si>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</si>
  <si>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</si>
  <si>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</si>
  <si>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</si>
  <si>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</si>
  <si>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</si>
  <si>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</si>
  <si>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</si>
  <si>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</si>
  <si>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</si>
  <si>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</si>
  <si>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</si>
  <si>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</si>
  <si>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</si>
  <si>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</si>
  <si>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</si>
  <si>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</si>
  <si>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</si>
  <si>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</si>
  <si>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</si>
  <si>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</si>
  <si>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</si>
  <si>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</si>
  <si>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</si>
  <si>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</si>
  <si>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</si>
  <si>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</si>
  <si>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</si>
  <si>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</si>
  <si>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</si>
  <si>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</si>
  <si>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</si>
  <si>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</si>
  <si>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</si>
  <si>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</si>
  <si>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</si>
  <si>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</si>
  <si>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</si>
  <si>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</si>
  <si>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</si>
  <si>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</si>
  <si>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</si>
  <si>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</si>
  <si>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</si>
  <si>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</si>
  <si>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</si>
  <si>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</si>
  <si>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</si>
  <si>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</si>
  <si>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</si>
  <si>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</si>
  <si>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</si>
  <si>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</si>
  <si>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</si>
  <si>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</si>
  <si>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</si>
  <si>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</si>
  <si>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</si>
  <si>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</si>
  <si>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</si>
  <si>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</si>
  <si>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</si>
  <si>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</si>
  <si>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</si>
  <si>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</si>
  <si>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</si>
  <si>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</si>
  <si>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</si>
  <si>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</si>
  <si>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</si>
  <si>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</si>
  <si>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</si>
  <si>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</si>
  <si>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</si>
  <si>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</si>
  <si>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</si>
  <si>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</si>
  <si>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</si>
  <si>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</si>
  <si>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</si>
  <si>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</si>
  <si>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</si>
  <si>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</si>
  <si>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</si>
  <si>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</si>
  <si>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</si>
  <si>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</si>
  <si>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</si>
  <si>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</si>
  <si>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</si>
  <si>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</si>
  <si>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</si>
  <si>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</si>
  <si>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</si>
  <si>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</si>
  <si>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</si>
  <si>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</si>
  <si>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</si>
  <si>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</si>
  <si>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</si>
  <si>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</si>
  <si>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</si>
  <si>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</si>
  <si>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</si>
  <si>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</si>
  <si>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</si>
  <si>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</si>
  <si>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</si>
  <si>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</si>
  <si>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</si>
  <si>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</si>
  <si>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</si>
  <si>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</si>
  <si>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</si>
  <si>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</si>
  <si>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</si>
  <si>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</si>
  <si>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</si>
  <si>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</si>
  <si>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</si>
  <si>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</si>
  <si>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</si>
  <si>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</si>
  <si>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</si>
  <si>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</si>
  <si>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</si>
  <si>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</si>
  <si>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</si>
  <si>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</si>
  <si>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</si>
  <si>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</si>
  <si>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</si>
  <si>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</si>
  <si>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</si>
  <si>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</si>
  <si>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</si>
  <si>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</si>
  <si>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</si>
  <si>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</si>
  <si>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</si>
  <si>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</si>
  <si>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</si>
  <si>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</si>
  <si>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</si>
  <si>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</si>
  <si>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</si>
  <si>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</si>
  <si>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</si>
  <si>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</si>
  <si>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</si>
  <si>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</si>
  <si>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</si>
  <si>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</si>
  <si>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</si>
  <si>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</si>
  <si>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</si>
  <si>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</si>
  <si>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</si>
  <si>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</si>
  <si>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</si>
  <si>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</si>
  <si>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</si>
  <si>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</si>
  <si>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</si>
  <si>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</si>
  <si>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</si>
  <si>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</si>
  <si>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</si>
  <si>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</si>
  <si>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</si>
  <si>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</si>
  <si>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</si>
  <si>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</si>
  <si>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</si>
  <si>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</si>
  <si>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</si>
  <si>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</si>
  <si>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</si>
  <si>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</si>
  <si>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</si>
  <si>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</si>
  <si>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</si>
  <si>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</si>
  <si>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</si>
  <si>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</si>
  <si>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</si>
  <si>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</si>
  <si>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</si>
  <si>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</si>
  <si>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</si>
  <si>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</si>
  <si>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</si>
  <si>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</si>
  <si>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</si>
  <si>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</si>
  <si>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</si>
  <si>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</si>
  <si>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</si>
  <si>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</si>
  <si>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</si>
  <si>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</si>
  <si>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</si>
  <si>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</si>
  <si>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</si>
  <si>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</si>
  <si>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</si>
  <si>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</si>
  <si>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</si>
  <si>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</si>
  <si>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</si>
  <si>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</si>
  <si>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</si>
  <si>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</si>
  <si>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</si>
  <si>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</si>
  <si>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</si>
  <si>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</si>
  <si>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</si>
  <si>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</si>
  <si>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</si>
  <si>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</si>
  <si>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</si>
  <si>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</si>
  <si>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</si>
  <si>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</si>
  <si>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</si>
  <si>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</si>
  <si>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</si>
  <si>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</si>
  <si>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</si>
  <si>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</si>
  <si>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</si>
  <si>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</si>
  <si>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</si>
  <si>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</si>
  <si>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</si>
  <si>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</si>
  <si>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</si>
  <si>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</si>
  <si>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</si>
  <si>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</si>
  <si>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</si>
  <si>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</si>
  <si>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</si>
  <si>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</si>
  <si>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</si>
  <si>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</si>
  <si>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</si>
  <si>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</si>
  <si>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</si>
  <si>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</si>
  <si>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</si>
  <si>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</si>
  <si>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</si>
  <si>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</si>
  <si>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</si>
  <si>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</si>
  <si>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</si>
  <si>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</si>
  <si>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</si>
  <si>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</si>
  <si>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</si>
  <si>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</si>
  <si>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</si>
  <si>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</si>
  <si>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</si>
  <si>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</si>
  <si>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</si>
  <si>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</si>
  <si>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</si>
  <si>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</si>
  <si>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</si>
  <si>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</si>
  <si>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</si>
  <si>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</si>
  <si>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</si>
  <si>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</si>
  <si>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</si>
  <si>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</si>
  <si>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</si>
  <si>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</si>
  <si>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</si>
  <si>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</si>
  <si>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</si>
  <si>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</si>
  <si>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</si>
  <si>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</si>
  <si>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</si>
  <si>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</si>
  <si>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</si>
  <si>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</si>
  <si>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</si>
  <si>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</si>
  <si>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</si>
  <si>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</si>
  <si>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</si>
  <si>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</si>
  <si>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</si>
  <si>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</si>
  <si>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</si>
  <si>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</si>
  <si>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</si>
  <si>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</si>
  <si>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</si>
  <si>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</si>
  <si>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</si>
  <si>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</si>
  <si>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</si>
  <si>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</si>
  <si>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</si>
  <si>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</si>
  <si>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</si>
  <si>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</si>
  <si>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</si>
  <si>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</si>
  <si>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</si>
  <si>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</si>
  <si>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</si>
  <si>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</si>
  <si>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</si>
  <si>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</si>
  <si>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</si>
  <si>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</si>
  <si>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</si>
  <si>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</si>
  <si>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</si>
  <si>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</si>
  <si>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</si>
  <si>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</si>
  <si>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</si>
  <si>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</si>
  <si>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</si>
  <si>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</si>
  <si>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</si>
  <si>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</si>
  <si>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</si>
  <si>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</si>
  <si>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</si>
  <si>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</si>
  <si>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</si>
  <si>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</si>
  <si>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</si>
  <si>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</si>
  <si>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</si>
  <si>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</si>
  <si>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</si>
  <si>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</si>
  <si>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</si>
  <si>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</si>
  <si>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</si>
  <si>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</si>
  <si>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</si>
  <si>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</si>
  <si>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</si>
  <si>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</si>
  <si>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</si>
  <si>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</si>
  <si>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</si>
  <si>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</si>
  <si>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</si>
  <si>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</si>
  <si>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</si>
  <si>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</si>
  <si>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</si>
  <si>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</si>
  <si>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</si>
  <si>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</si>
  <si>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</si>
  <si>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</si>
  <si>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</si>
  <si>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</si>
  <si>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</si>
  <si>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</si>
  <si>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</si>
  <si>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</si>
  <si>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</si>
  <si>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</si>
  <si>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</si>
  <si>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</si>
  <si>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</si>
  <si>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</si>
  <si>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</si>
  <si>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</si>
  <si>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</si>
  <si>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</si>
  <si>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</si>
  <si>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</si>
  <si>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</si>
  <si>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</si>
  <si>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</si>
  <si>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</si>
  <si>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</si>
  <si>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</si>
  <si>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</si>
  <si>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</si>
  <si>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</si>
  <si>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</si>
  <si>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</si>
  <si>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</si>
  <si>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</si>
  <si>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</si>
  <si>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</si>
  <si>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</si>
  <si>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</si>
  <si>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</si>
  <si>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</si>
  <si>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</si>
  <si>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</si>
  <si>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</si>
  <si>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</si>
  <si>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</si>
  <si>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</si>
  <si>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</si>
  <si>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</si>
  <si>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</si>
  <si>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</si>
  <si>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</si>
  <si>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</si>
  <si>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</si>
  <si>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</si>
  <si>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</si>
  <si>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</si>
  <si>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</si>
  <si>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</si>
  <si>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</si>
  <si>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</si>
  <si>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</si>
  <si>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</si>
  <si>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</si>
  <si>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</si>
  <si>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</si>
  <si>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</si>
  <si>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</si>
  <si>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</si>
  <si>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</si>
  <si>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</si>
  <si>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</si>
  <si>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</si>
  <si>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</si>
  <si>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</si>
  <si>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</si>
  <si>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</si>
  <si>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</si>
  <si>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</si>
  <si>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</si>
  <si>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</si>
  <si>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</si>
  <si>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</si>
  <si>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</si>
  <si>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</si>
  <si>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</si>
  <si>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</si>
  <si>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</si>
  <si>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</si>
  <si>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</si>
  <si>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</si>
  <si>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</si>
  <si>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</si>
  <si>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</si>
  <si>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</si>
  <si>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</si>
  <si>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</si>
  <si>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</si>
  <si>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</si>
  <si>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</si>
  <si>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</si>
  <si>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</si>
  <si>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</si>
  <si>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</si>
  <si>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</si>
  <si>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</si>
  <si>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</si>
  <si>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</si>
  <si>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</si>
  <si>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</si>
  <si>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</si>
  <si>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</si>
  <si>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</si>
  <si>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</si>
  <si>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</si>
  <si>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</si>
  <si>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</si>
  <si>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</si>
  <si>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</si>
  <si>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</si>
  <si>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</si>
  <si>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</si>
  <si>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</si>
  <si>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</si>
  <si>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</si>
  <si>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</si>
  <si>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</si>
  <si>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</si>
  <si>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</si>
  <si>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</si>
  <si>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</si>
  <si>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</si>
  <si>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</si>
  <si>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</si>
  <si>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</si>
  <si>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</si>
  <si>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</si>
  <si>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</si>
  <si>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</si>
  <si>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</si>
  <si>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</si>
  <si>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</si>
  <si>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</si>
  <si>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</si>
  <si>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</si>
  <si>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</si>
  <si>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</si>
  <si>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</si>
  <si>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</si>
  <si>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</si>
  <si>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</si>
  <si>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</si>
  <si>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</si>
  <si>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</si>
  <si>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</si>
  <si>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</si>
  <si>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</si>
  <si>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</si>
  <si>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</si>
  <si>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</si>
  <si>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</si>
  <si>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</si>
  <si>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</si>
  <si>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</si>
  <si>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</si>
  <si>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</si>
  <si>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</si>
  <si>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</si>
  <si>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</si>
  <si>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</si>
  <si>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</si>
  <si>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</si>
  <si>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</si>
  <si>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</si>
  <si>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</si>
  <si>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</si>
  <si>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</si>
  <si>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</si>
  <si>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</si>
  <si>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</si>
  <si>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</si>
  <si>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</si>
  <si>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</si>
  <si>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</si>
  <si>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</si>
  <si>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</si>
  <si>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</si>
  <si>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</si>
  <si>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</si>
  <si>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</si>
  <si>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</si>
  <si>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</si>
  <si>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</si>
  <si>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</si>
  <si>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</si>
  <si>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</si>
  <si>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</si>
  <si>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</si>
  <si>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</si>
  <si>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</si>
  <si>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</si>
  <si>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</si>
  <si>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</si>
  <si>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</si>
  <si>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</si>
  <si>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</si>
  <si>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</si>
  <si>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</si>
  <si>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</si>
  <si>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</si>
  <si>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</si>
  <si>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</si>
  <si>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</si>
  <si>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</si>
  <si>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</si>
  <si>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</si>
  <si>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</si>
  <si>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</si>
  <si>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</si>
  <si>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</si>
  <si>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</si>
  <si>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</si>
  <si>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</si>
  <si>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</si>
  <si>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</si>
  <si>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</si>
  <si>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</si>
  <si>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</si>
  <si>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</si>
  <si>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</si>
  <si>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</si>
  <si>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</si>
  <si>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</si>
  <si>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</si>
  <si>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</si>
  <si>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</si>
  <si>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</si>
  <si>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</si>
  <si>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</si>
  <si>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</si>
  <si>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</si>
  <si>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</si>
  <si>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</si>
  <si>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</si>
  <si>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</si>
  <si>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</si>
  <si>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</si>
  <si>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</si>
  <si>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</si>
  <si>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</si>
  <si>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</si>
  <si>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</si>
  <si>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</si>
  <si>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</si>
  <si>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</si>
  <si>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</si>
  <si>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</si>
  <si>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</si>
  <si>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</si>
  <si>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</si>
  <si>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</si>
  <si>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</si>
  <si>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</si>
  <si>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</si>
  <si>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</si>
  <si>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</si>
  <si>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</si>
  <si>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</si>
  <si>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</si>
  <si>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</si>
  <si>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</si>
  <si>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</si>
  <si>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</si>
  <si>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</si>
  <si>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</si>
  <si>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</si>
  <si>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</si>
  <si>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</si>
  <si>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</si>
  <si>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</si>
  <si>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</si>
  <si>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</si>
  <si>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</si>
  <si>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</si>
  <si>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</si>
  <si>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</si>
  <si>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</si>
  <si>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</si>
  <si>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</si>
  <si>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</si>
  <si>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</si>
  <si>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</si>
  <si>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</si>
  <si>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</si>
  <si>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</si>
  <si>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</si>
  <si>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</si>
  <si>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</si>
  <si>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</si>
  <si>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</si>
  <si>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</si>
  <si>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</si>
  <si>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</si>
  <si>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</si>
  <si>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</si>
  <si>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</si>
  <si>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</si>
  <si>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</si>
  <si>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</si>
  <si>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</si>
  <si>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</si>
  <si>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</si>
  <si>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</si>
  <si>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</si>
  <si>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</si>
  <si>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</si>
  <si>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</si>
  <si>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</si>
  <si>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</si>
  <si>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</si>
  <si>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</si>
  <si>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</si>
  <si>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</si>
  <si>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</si>
  <si>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</si>
  <si>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</si>
  <si>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</si>
  <si>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</si>
  <si>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</si>
  <si>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</si>
  <si>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</si>
  <si>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</si>
  <si>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</si>
  <si>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</si>
  <si>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</si>
  <si>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</si>
  <si>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</si>
  <si>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</si>
  <si>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</si>
  <si>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</si>
  <si>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</si>
  <si>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</si>
  <si>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</si>
  <si>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</si>
  <si>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</si>
  <si>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</si>
  <si>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</si>
  <si>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</si>
  <si>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</si>
  <si>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</si>
  <si>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</si>
  <si>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</si>
  <si>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</si>
  <si>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</si>
  <si>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</si>
  <si>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</si>
  <si>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</si>
  <si>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</si>
  <si>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</si>
  <si>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</si>
  <si>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</si>
  <si>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</si>
  <si>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</si>
  <si>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</si>
  <si>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</si>
  <si>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</si>
  <si>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</si>
  <si>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</si>
  <si>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</si>
  <si>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</si>
  <si>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</si>
  <si>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</si>
  <si>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</si>
  <si>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</si>
  <si>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</si>
  <si>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</si>
  <si>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</si>
  <si>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</si>
  <si>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</si>
  <si>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</si>
  <si>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</si>
  <si>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</si>
  <si>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</si>
  <si>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</si>
  <si>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</si>
  <si>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</si>
  <si>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</si>
  <si>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</si>
  <si>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</si>
  <si>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</si>
  <si>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</si>
  <si>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</si>
  <si>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</si>
  <si>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</si>
  <si>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</si>
  <si>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</si>
  <si>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</si>
  <si>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</si>
  <si>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</si>
  <si>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</si>
  <si>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</si>
  <si>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</si>
  <si>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</si>
  <si>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</si>
  <si>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</si>
  <si>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</si>
  <si>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</si>
  <si>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</si>
  <si>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</si>
  <si>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</si>
  <si>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</si>
  <si>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</si>
  <si>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</si>
  <si>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</si>
  <si>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</si>
  <si>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</si>
  <si>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</si>
  <si>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</si>
  <si>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</si>
  <si>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</si>
  <si>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</si>
  <si>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</si>
  <si>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</si>
  <si>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</si>
  <si>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</si>
  <si>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</si>
  <si>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</si>
  <si>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</si>
  <si>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</si>
  <si>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</si>
  <si>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</si>
  <si>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</si>
  <si>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</si>
  <si>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</si>
  <si>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</si>
  <si>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</si>
  <si>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</si>
  <si>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</si>
  <si>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</si>
  <si>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</si>
  <si>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</si>
  <si>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</si>
  <si>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</si>
  <si>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</si>
  <si>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</si>
  <si>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</si>
  <si>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</si>
  <si>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</si>
  <si>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</si>
  <si>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</si>
  <si>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</si>
  <si>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</si>
  <si>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</si>
  <si>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</si>
  <si>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</si>
  <si>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</si>
  <si>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</si>
  <si>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</si>
  <si>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</si>
  <si>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</si>
  <si>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</si>
  <si>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</si>
  <si>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</si>
  <si>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</si>
  <si>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</si>
  <si>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</si>
  <si>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</si>
  <si>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</si>
  <si>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</si>
  <si>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</si>
  <si>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</si>
  <si>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</si>
  <si>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</si>
  <si>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</si>
  <si>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</si>
  <si>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</si>
  <si>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</si>
  <si>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</si>
  <si>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</si>
  <si>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</si>
  <si>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</si>
  <si>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</si>
  <si>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</si>
  <si>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</si>
  <si>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</si>
  <si>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</si>
  <si>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</si>
  <si>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</si>
  <si>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</si>
  <si>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</si>
  <si>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</si>
  <si>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</si>
  <si>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</si>
  <si>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</si>
  <si>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</si>
  <si>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</si>
  <si>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</si>
  <si>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</si>
  <si>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</si>
  <si>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</si>
  <si>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</si>
  <si>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</si>
  <si>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</si>
  <si>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</si>
  <si>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</si>
  <si>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</si>
  <si>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</si>
  <si>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</si>
  <si>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</si>
  <si>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</si>
  <si>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</si>
  <si>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</si>
  <si>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</si>
  <si>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</si>
  <si>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</si>
  <si>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</si>
  <si>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</si>
  <si>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</si>
  <si>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</si>
  <si>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</si>
  <si>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</si>
  <si>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</si>
  <si>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</si>
  <si>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</si>
  <si>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</si>
  <si>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</si>
  <si>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</si>
  <si>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</si>
  <si>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</si>
  <si>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</si>
  <si>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</si>
  <si>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</si>
  <si>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</si>
  <si>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</si>
  <si>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</si>
  <si>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</si>
  <si>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</si>
  <si>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</si>
  <si>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</si>
  <si>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</si>
  <si>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</si>
  <si>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</si>
  <si>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</si>
  <si>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</si>
  <si>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</si>
  <si>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</si>
  <si>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</si>
  <si>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</si>
  <si>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</si>
  <si>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</si>
  <si>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</si>
  <si>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</si>
  <si>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</si>
  <si>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</si>
  <si>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</si>
  <si>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</si>
  <si>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</si>
  <si>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</si>
  <si>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</si>
  <si>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</si>
  <si>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</si>
  <si>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</si>
  <si>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</si>
  <si>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</si>
  <si>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</si>
  <si>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</si>
  <si>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</si>
  <si>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</si>
  <si>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</si>
  <si>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</si>
  <si>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</si>
  <si>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</si>
  <si>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</si>
  <si>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</si>
  <si>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</si>
  <si>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</si>
  <si>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</si>
  <si>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</si>
  <si>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</si>
  <si>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</si>
  <si>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</si>
  <si>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</si>
  <si>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</si>
  <si>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</si>
  <si>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</si>
  <si>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</si>
  <si>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</si>
  <si>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</si>
  <si>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</si>
  <si>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</si>
  <si>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</si>
  <si>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</si>
  <si>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</si>
  <si>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</si>
  <si>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</si>
  <si>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</si>
  <si>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</si>
  <si>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</si>
  <si>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</si>
  <si>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</si>
  <si>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</si>
  <si>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</si>
  <si>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</si>
  <si>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</si>
  <si>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</si>
  <si>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</si>
  <si>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</si>
  <si>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</si>
  <si>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</si>
  <si>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</si>
  <si>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</si>
  <si>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</si>
  <si>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</si>
  <si>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</si>
  <si>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</si>
  <si>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</si>
  <si>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</si>
  <si>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</si>
  <si>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</si>
  <si>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</si>
  <si>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</si>
  <si>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</si>
  <si>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</si>
  <si>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</si>
  <si>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</si>
  <si>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</si>
  <si>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</si>
  <si>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</si>
  <si>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</si>
  <si>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</si>
  <si>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</si>
  <si>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</si>
  <si>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</si>
  <si>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</si>
  <si>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</si>
  <si>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</si>
  <si>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</si>
  <si>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</si>
  <si>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</si>
  <si>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</si>
  <si>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</si>
  <si>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</si>
  <si>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</si>
  <si>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</si>
  <si>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</si>
  <si>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</si>
  <si>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</si>
  <si>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</si>
  <si>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</si>
  <si>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</si>
  <si>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</si>
  <si>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</si>
  <si>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</si>
  <si>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</si>
  <si>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</si>
  <si>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</si>
  <si>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</si>
  <si>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</si>
  <si>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</si>
  <si>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</si>
  <si>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</si>
  <si>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</si>
  <si>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</si>
  <si>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</si>
  <si>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</si>
  <si>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</si>
  <si>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</si>
  <si>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</si>
  <si>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</si>
  <si>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</si>
  <si>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</si>
  <si>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</si>
  <si>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</si>
  <si>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</si>
  <si>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</si>
  <si>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</si>
  <si>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</si>
  <si>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</si>
  <si>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</si>
  <si>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</si>
  <si>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</si>
  <si>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</si>
  <si>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</si>
  <si>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</si>
  <si>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</si>
  <si>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</si>
  <si>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</si>
  <si>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</si>
  <si>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</si>
  <si>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</si>
  <si>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</si>
  <si>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</si>
  <si>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</si>
  <si>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</si>
  <si>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</si>
  <si>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</si>
  <si>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</si>
  <si>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</si>
  <si>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</si>
  <si>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</si>
  <si>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</si>
  <si>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</si>
  <si>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</si>
  <si>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</si>
  <si>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</si>
  <si>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</si>
  <si>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</si>
  <si>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</si>
  <si>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</si>
  <si>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</si>
  <si>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</si>
  <si>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</si>
  <si>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</si>
  <si>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</si>
  <si>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</si>
  <si>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</si>
  <si>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</si>
  <si>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</si>
  <si>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</si>
  <si>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</si>
  <si>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</si>
  <si>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</si>
  <si>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</si>
  <si>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</si>
  <si>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</si>
  <si>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</si>
  <si>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</si>
  <si>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</si>
  <si>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</si>
  <si>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</si>
  <si>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</si>
  <si>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</si>
  <si>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</si>
  <si>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</si>
  <si>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</si>
  <si>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</si>
  <si>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</si>
  <si>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</si>
  <si>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</si>
  <si>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</si>
  <si>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</si>
  <si>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</si>
  <si>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</si>
  <si>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</si>
  <si>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</si>
  <si>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</si>
  <si>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</si>
  <si>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</si>
  <si>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</si>
  <si>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</si>
  <si>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</si>
  <si>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</si>
  <si>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</si>
  <si>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</si>
  <si>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</si>
  <si>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</si>
  <si>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</si>
  <si>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</si>
  <si>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</si>
  <si>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</si>
  <si>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</si>
  <si>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</si>
  <si>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</si>
  <si>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</si>
  <si>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</si>
  <si>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</si>
  <si>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</si>
  <si>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</si>
  <si>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</si>
  <si>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</si>
  <si>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</si>
  <si>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</si>
  <si>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</si>
  <si>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</si>
  <si>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</si>
  <si>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</si>
  <si>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</si>
  <si>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</si>
  <si>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</si>
  <si>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</si>
  <si>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</si>
  <si>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</si>
  <si>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</si>
  <si>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</si>
  <si>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</si>
  <si>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</si>
  <si>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</si>
  <si>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</si>
  <si>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</si>
  <si>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</si>
  <si>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</si>
  <si>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</si>
  <si>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</si>
  <si>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</si>
  <si>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</si>
  <si>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</si>
  <si>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</si>
  <si>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</si>
  <si>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</si>
  <si>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</si>
  <si>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</si>
  <si>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</si>
  <si>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</si>
  <si>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</si>
  <si>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</si>
  <si>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</si>
  <si>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</si>
  <si>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</si>
  <si>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</si>
  <si>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</si>
  <si>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</si>
  <si>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</si>
  <si>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</si>
  <si>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</si>
  <si>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</si>
  <si>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</si>
  <si>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</si>
  <si>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</si>
  <si>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</si>
  <si>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</si>
  <si>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</si>
  <si>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</si>
  <si>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</si>
  <si>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</si>
  <si>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</si>
  <si>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</si>
  <si>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</si>
  <si>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</si>
  <si>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</si>
  <si>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</si>
  <si>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</si>
  <si>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</si>
  <si>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</si>
  <si>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</si>
  <si>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</si>
  <si>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</si>
  <si>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</si>
  <si>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</si>
  <si>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</si>
  <si>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</si>
  <si>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</si>
  <si>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</si>
  <si>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</si>
  <si>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</si>
  <si>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</si>
  <si>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</si>
  <si>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</si>
  <si>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</si>
  <si>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</si>
  <si>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</si>
  <si>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</si>
  <si>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</si>
  <si>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</si>
  <si>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</si>
  <si>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</si>
  <si>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</si>
  <si>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</si>
  <si>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</si>
  <si>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</si>
  <si>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</si>
  <si>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</si>
  <si>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</si>
  <si>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</si>
  <si>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</si>
  <si>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</si>
  <si>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</si>
  <si>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</si>
  <si>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</si>
  <si>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</si>
  <si>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</si>
  <si>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</si>
  <si>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</si>
  <si>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</si>
  <si>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</si>
  <si>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</si>
  <si>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</si>
  <si>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</si>
  <si>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</si>
  <si>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</si>
  <si>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</si>
  <si>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</si>
  <si>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</si>
  <si>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</si>
  <si>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</si>
  <si>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</si>
  <si>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</si>
  <si>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</si>
  <si>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</si>
  <si>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</si>
  <si>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</si>
  <si>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</si>
  <si>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</si>
  <si>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</si>
  <si>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</si>
  <si>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</si>
  <si>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</si>
  <si>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</si>
  <si>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</si>
  <si>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</si>
  <si>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</si>
  <si>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</si>
  <si>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</si>
  <si>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</si>
  <si>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</si>
  <si>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</si>
  <si>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</si>
  <si>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</si>
  <si>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</si>
  <si>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</si>
  <si>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</si>
  <si>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</si>
  <si>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</si>
  <si>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</si>
  <si>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</si>
  <si>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</si>
  <si>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</si>
  <si>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</si>
  <si>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</si>
  <si>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</si>
  <si>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</si>
  <si>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</si>
  <si>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</si>
  <si>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</si>
  <si>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</si>
  <si>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</si>
  <si>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</si>
  <si>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</si>
  <si>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</si>
  <si>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</si>
  <si>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</si>
  <si>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</si>
  <si>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</si>
  <si>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</si>
  <si>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</si>
  <si>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</si>
  <si>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</si>
  <si>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</si>
  <si>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</si>
  <si>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</si>
  <si>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</si>
  <si>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</si>
  <si>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</si>
  <si>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</si>
  <si>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</si>
  <si>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</si>
  <si>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</si>
  <si>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</si>
  <si>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</si>
  <si>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</si>
  <si>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</si>
  <si>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</si>
  <si>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</si>
  <si>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</si>
  <si>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</si>
  <si>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</si>
  <si>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</si>
  <si>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</si>
  <si>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</si>
  <si>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</si>
  <si>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</si>
  <si>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</si>
  <si>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</si>
  <si>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</si>
  <si>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</si>
  <si>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</si>
  <si>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</si>
  <si>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</si>
  <si>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</si>
  <si>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</si>
  <si>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</si>
  <si>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</si>
  <si>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</si>
  <si>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</si>
  <si>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</si>
  <si>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</si>
  <si>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</si>
  <si>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</si>
  <si>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</si>
  <si>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</si>
  <si>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</si>
  <si>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</si>
  <si>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</si>
  <si>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</si>
  <si>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</si>
  <si>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</si>
  <si>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</si>
  <si>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</si>
  <si>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</si>
  <si>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</si>
  <si>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</si>
  <si>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</si>
  <si>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</si>
  <si>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</si>
  <si>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</si>
  <si>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</si>
  <si>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</si>
  <si>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</si>
  <si>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</si>
  <si>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</si>
  <si>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</si>
  <si>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</si>
  <si>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</si>
  <si>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</si>
  <si>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</si>
  <si>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</si>
  <si>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</si>
  <si>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</si>
  <si>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</si>
  <si>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</si>
  <si>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</si>
  <si>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</si>
  <si>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</si>
  <si>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</si>
  <si>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</si>
  <si>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</si>
  <si>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</si>
  <si>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</si>
  <si>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</si>
  <si>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</si>
  <si>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</si>
  <si>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</si>
  <si>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</si>
  <si>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</si>
  <si>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</si>
  <si>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</si>
  <si>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</si>
  <si>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</si>
  <si>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</si>
  <si>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</si>
  <si>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</si>
  <si>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</si>
  <si>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</si>
  <si>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</si>
  <si>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</si>
  <si>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</si>
  <si>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</si>
  <si>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</si>
  <si>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</si>
  <si>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</si>
  <si>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</si>
  <si>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</si>
  <si>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</si>
  <si>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</si>
  <si>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</si>
  <si>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</si>
  <si>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</si>
  <si>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</si>
  <si>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</si>
  <si>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</si>
  <si>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</si>
  <si>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</si>
  <si>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</si>
  <si>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</si>
  <si>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</si>
  <si>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</si>
  <si>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</si>
  <si>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</si>
  <si>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</si>
  <si>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</si>
  <si>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</si>
  <si>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</si>
  <si>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</si>
  <si>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</si>
  <si>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</si>
  <si>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</si>
  <si>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</si>
  <si>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</si>
  <si>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</si>
  <si>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</si>
  <si>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</si>
  <si>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</si>
  <si>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</si>
  <si>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</si>
  <si>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</si>
  <si>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</si>
  <si>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</si>
  <si>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</si>
  <si>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</si>
  <si>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</si>
  <si>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</si>
  <si>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</si>
  <si>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</si>
  <si>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</si>
  <si>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</si>
  <si>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</si>
  <si>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</si>
  <si>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</si>
  <si>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</si>
  <si>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</si>
  <si>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</si>
  <si>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</si>
  <si>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</si>
  <si>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</si>
  <si>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</si>
  <si>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</si>
  <si>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</si>
  <si>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</si>
  <si>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</si>
  <si>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</si>
  <si>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</si>
  <si>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</si>
  <si>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</si>
  <si>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</si>
  <si>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</si>
  <si>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</si>
  <si>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</si>
  <si>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</si>
  <si>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</si>
  <si>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</si>
  <si>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</si>
  <si>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</si>
  <si>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</si>
  <si>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</si>
  <si>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</si>
  <si>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</si>
  <si>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</si>
  <si>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</si>
  <si>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</si>
  <si>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</si>
  <si>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</si>
  <si>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</si>
  <si>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</si>
  <si>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</si>
  <si>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</si>
  <si>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</si>
  <si>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</si>
  <si>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</si>
  <si>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</si>
  <si>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</si>
  <si>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</si>
  <si>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</si>
  <si>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</si>
  <si>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</si>
  <si>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</si>
  <si>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</si>
  <si>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</si>
  <si>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</si>
  <si>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</si>
  <si>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</si>
  <si>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</si>
  <si>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</si>
  <si>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</si>
  <si>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</si>
  <si>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</si>
  <si>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</si>
  <si>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</si>
  <si>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</si>
  <si>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</si>
  <si>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</si>
  <si>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</si>
  <si>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</si>
  <si>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</si>
  <si>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</si>
  <si>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</si>
  <si>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</si>
  <si>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</si>
  <si>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</si>
  <si>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</si>
  <si>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</si>
  <si>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</si>
  <si>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</si>
  <si>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</si>
  <si>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</si>
  <si>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</si>
  <si>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</si>
  <si>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</si>
  <si>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</si>
  <si>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</si>
  <si>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</si>
  <si>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</si>
  <si>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</si>
  <si>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</si>
  <si>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</si>
  <si>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</si>
  <si>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</si>
  <si>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</si>
  <si>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</si>
  <si>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</si>
  <si>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</si>
  <si>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</si>
  <si>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</si>
  <si>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</si>
  <si>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</si>
  <si>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</si>
  <si>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</si>
  <si>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</si>
  <si>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</si>
  <si>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</si>
  <si>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</si>
  <si>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</si>
  <si>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</si>
  <si>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</si>
  <si>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</si>
  <si>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</si>
  <si>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</si>
  <si>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</si>
  <si>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</si>
  <si>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</si>
  <si>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</si>
  <si>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</si>
  <si>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</si>
  <si>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</si>
  <si>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</si>
  <si>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</si>
  <si>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</si>
  <si>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</si>
  <si>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</si>
  <si>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</si>
  <si>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</si>
  <si>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</si>
  <si>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</si>
  <si>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</si>
  <si>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</si>
  <si>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</si>
  <si>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</si>
  <si>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</si>
  <si>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</si>
  <si>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</si>
  <si>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</si>
  <si>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</si>
  <si>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</si>
  <si>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</si>
  <si>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</si>
  <si>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</si>
  <si>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</si>
  <si>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</si>
  <si>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</si>
  <si>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</si>
  <si>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</si>
  <si>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</si>
  <si>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</si>
  <si>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</si>
  <si>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</si>
  <si>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</si>
  <si>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</si>
  <si>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</si>
  <si>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</si>
  <si>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</si>
  <si>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</si>
  <si>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</si>
  <si>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</si>
  <si>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</si>
  <si>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</si>
  <si>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</si>
  <si>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</si>
  <si>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</si>
  <si>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</si>
  <si>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</si>
  <si>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</si>
  <si>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</si>
  <si>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</si>
  <si>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</si>
  <si>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</si>
  <si>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</si>
  <si>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</si>
  <si>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</si>
  <si>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</si>
  <si>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</si>
  <si>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</si>
  <si>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</si>
  <si>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</si>
  <si>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</si>
  <si>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</si>
  <si>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</si>
  <si>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</si>
  <si>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</si>
  <si>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</si>
  <si>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</si>
  <si>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</si>
  <si>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</si>
  <si>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</si>
  <si>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</si>
  <si>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</si>
  <si>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</si>
  <si>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</si>
  <si>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</si>
  <si>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</si>
  <si>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</si>
  <si>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</si>
  <si>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</si>
  <si>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</si>
  <si>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</si>
  <si>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</si>
  <si>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</si>
  <si>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</si>
  <si>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</si>
  <si>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</si>
  <si>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</si>
  <si>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</si>
  <si>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</si>
  <si>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</si>
  <si>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</si>
  <si>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</si>
  <si>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</si>
  <si>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</si>
  <si>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</si>
  <si>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</si>
  <si>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</si>
  <si>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</si>
  <si>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</si>
  <si>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</si>
  <si>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</si>
  <si>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</si>
  <si>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</si>
  <si>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</si>
  <si>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</si>
  <si>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</si>
  <si>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</si>
  <si>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</si>
  <si>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</si>
  <si>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</si>
  <si>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</si>
  <si>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</si>
  <si>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</si>
  <si>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</si>
  <si>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</si>
  <si>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</si>
  <si>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</si>
  <si>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</si>
  <si>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</si>
  <si>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</si>
  <si>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</si>
  <si>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</si>
  <si>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</si>
  <si>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</si>
  <si>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</si>
  <si>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</si>
  <si>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</si>
  <si>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</si>
  <si>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</si>
  <si>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</si>
  <si>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</si>
  <si>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</si>
  <si>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</si>
  <si>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</si>
  <si>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</si>
  <si>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</si>
  <si>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</si>
  <si>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</si>
  <si>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</si>
  <si>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</si>
  <si>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</si>
  <si>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</si>
  <si>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</si>
  <si>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</si>
  <si>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</si>
  <si>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</si>
  <si>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</si>
  <si>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</si>
  <si>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</si>
  <si>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</si>
  <si>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</si>
  <si>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</si>
  <si>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</si>
  <si>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</si>
  <si>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</si>
  <si>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</si>
  <si>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</si>
  <si>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</si>
  <si>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</si>
  <si>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</si>
  <si>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</si>
  <si>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</si>
  <si>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</si>
  <si>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</si>
  <si>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</si>
  <si>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</si>
  <si>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</si>
  <si>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</si>
  <si>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</si>
  <si>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</si>
  <si>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</si>
  <si>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</si>
  <si>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</si>
  <si>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</si>
  <si>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</si>
  <si>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</si>
  <si>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</si>
  <si>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</si>
  <si>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</si>
  <si>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</si>
  <si>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</si>
  <si>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</si>
  <si>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</si>
  <si>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</si>
  <si>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</si>
  <si>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</si>
  <si>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</si>
  <si>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</si>
  <si>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</si>
  <si>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</si>
  <si>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</si>
  <si>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</si>
  <si>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</si>
  <si>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</si>
  <si>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</si>
  <si>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</si>
  <si>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</si>
  <si>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</si>
  <si>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</si>
  <si>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</si>
  <si>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</si>
  <si>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</si>
  <si>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</si>
  <si>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</si>
  <si>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</si>
  <si>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</si>
  <si>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</si>
  <si>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</si>
  <si>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</si>
  <si>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</si>
  <si>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</si>
  <si>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</si>
  <si>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</si>
  <si>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</si>
  <si>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</si>
  <si>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</si>
  <si>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</si>
  <si>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</si>
  <si>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</si>
  <si>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</si>
  <si>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</si>
  <si>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</si>
  <si>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</si>
  <si>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</si>
  <si>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</si>
  <si>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</si>
  <si>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</si>
  <si>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</si>
  <si>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</si>
  <si>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</si>
  <si>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</si>
  <si>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</si>
  <si>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</si>
  <si>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</si>
  <si>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</si>
  <si>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</si>
  <si>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</si>
  <si>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</si>
  <si>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</si>
  <si>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</si>
  <si>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</si>
  <si>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</si>
  <si>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</si>
  <si>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</si>
  <si>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</si>
  <si>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</si>
  <si>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</si>
  <si>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</si>
  <si>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</si>
  <si>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</si>
  <si>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</si>
  <si>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</si>
  <si>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</si>
  <si>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</si>
  <si>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</si>
  <si>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</si>
  <si>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</si>
  <si>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</si>
  <si>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</si>
  <si>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</si>
  <si>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</si>
  <si>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</si>
  <si>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</si>
  <si>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</si>
  <si>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</si>
  <si>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</si>
  <si>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</si>
  <si>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</si>
  <si>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</si>
  <si>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</si>
  <si>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</si>
  <si>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</si>
  <si>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</si>
  <si>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</si>
  <si>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</si>
  <si>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</si>
  <si>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</si>
  <si>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</si>
  <si>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</si>
  <si>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</si>
  <si>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</si>
  <si>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</si>
  <si>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</si>
  <si>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</si>
  <si>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</si>
  <si>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</si>
  <si>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</si>
  <si>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</si>
  <si>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</si>
  <si>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</si>
  <si>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</si>
  <si>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</si>
  <si>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</si>
  <si>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</si>
  <si>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</si>
  <si>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</si>
  <si>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</si>
  <si>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</si>
  <si>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</si>
  <si>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</si>
  <si>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</si>
  <si>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</si>
  <si>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</si>
  <si>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</si>
  <si>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</si>
  <si>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</si>
  <si>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</si>
  <si>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</si>
  <si>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</si>
  <si>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</si>
  <si>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</si>
  <si>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</si>
  <si>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</si>
  <si>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</si>
  <si>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</si>
  <si>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</si>
  <si>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</si>
  <si>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</si>
  <si>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</si>
  <si>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</si>
  <si>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</si>
  <si>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</si>
  <si>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</si>
  <si>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</si>
  <si>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</si>
  <si>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</si>
  <si>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</si>
  <si>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</si>
  <si>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</si>
  <si>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</si>
  <si>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</si>
  <si>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</si>
  <si>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</si>
  <si>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</si>
  <si>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</si>
  <si>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</si>
  <si>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</si>
  <si>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</si>
  <si>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</si>
  <si>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</si>
  <si>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</si>
  <si>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</si>
  <si>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</si>
  <si>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</si>
  <si>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</si>
  <si>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</si>
  <si>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</si>
  <si>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</si>
  <si>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</si>
  <si>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</si>
  <si>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</si>
  <si>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</si>
  <si>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</si>
  <si>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</si>
  <si>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</si>
  <si>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</si>
  <si>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</si>
  <si>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</si>
  <si>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</si>
  <si>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</si>
  <si>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</si>
  <si>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</si>
  <si>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</si>
  <si>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</si>
  <si>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</si>
  <si>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</si>
  <si>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</si>
  <si>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</si>
  <si>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</si>
  <si>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</si>
  <si>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</si>
  <si>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</si>
  <si>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</si>
  <si>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</si>
  <si>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</si>
  <si>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</si>
  <si>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</si>
  <si>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</si>
  <si>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</si>
  <si>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</si>
  <si>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</si>
  <si>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</si>
  <si>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</si>
  <si>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</si>
  <si>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</si>
  <si>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</si>
  <si>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</si>
  <si>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</si>
  <si>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</si>
  <si>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</si>
  <si>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</si>
  <si>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</si>
  <si>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</si>
  <si>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</si>
  <si>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</si>
  <si>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</si>
  <si>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</si>
  <si>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</si>
  <si>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</si>
  <si>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</si>
  <si>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</si>
  <si>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</si>
  <si>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</si>
  <si>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</si>
  <si>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</si>
  <si>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</si>
  <si>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</si>
  <si>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</si>
  <si>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</si>
  <si>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</si>
  <si>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</si>
  <si>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</si>
  <si>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</si>
  <si>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</si>
  <si>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</si>
  <si>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</si>
  <si>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</si>
  <si>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</si>
  <si>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</si>
  <si>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</si>
  <si>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</si>
  <si>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</si>
  <si>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</si>
  <si>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</si>
  <si>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</si>
  <si>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</si>
  <si>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</si>
  <si>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</si>
  <si>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</si>
  <si>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</si>
  <si>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</si>
  <si>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</si>
  <si>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</si>
  <si>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</si>
  <si>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</si>
  <si>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</si>
  <si>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</si>
  <si>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</si>
  <si>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</si>
  <si>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</si>
  <si>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</si>
  <si>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</si>
  <si>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</si>
  <si>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</si>
  <si>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</si>
  <si>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</si>
  <si>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</si>
  <si>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</si>
  <si>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</si>
  <si>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</si>
  <si>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</si>
  <si>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</si>
  <si>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</si>
  <si>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</si>
  <si>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</si>
  <si>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</si>
  <si>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</si>
  <si>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</si>
  <si>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</si>
  <si>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</si>
  <si>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</si>
  <si>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</si>
  <si>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</si>
  <si>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</si>
  <si>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</si>
  <si>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</si>
  <si>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</si>
  <si>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</si>
  <si>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</si>
  <si>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</si>
  <si>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</si>
  <si>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</si>
  <si>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</si>
  <si>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</si>
  <si>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</si>
  <si>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</si>
  <si>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</si>
  <si>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</si>
  <si>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</si>
  <si>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</si>
  <si>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</si>
  <si>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</si>
  <si>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</si>
  <si>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</si>
  <si>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</si>
  <si>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</si>
  <si>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</si>
  <si>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</si>
  <si>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</si>
  <si>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</si>
  <si>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</si>
  <si>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</si>
  <si>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</si>
  <si>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</si>
  <si>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</si>
  <si>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</si>
  <si>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</si>
  <si>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</si>
  <si>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</si>
  <si>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</si>
  <si>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</si>
  <si>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</si>
  <si>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</si>
  <si>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</si>
  <si>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</si>
  <si>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</si>
  <si>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</si>
  <si>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</si>
  <si>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</si>
  <si>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</si>
  <si>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</si>
  <si>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</si>
  <si>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</si>
  <si>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</si>
  <si>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</si>
  <si>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</si>
  <si>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</si>
  <si>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</si>
  <si>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</si>
  <si>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</si>
  <si>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</si>
  <si>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</si>
  <si>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</si>
  <si>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</si>
  <si>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</si>
  <si>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</si>
  <si>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</si>
  <si>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</si>
  <si>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</si>
  <si>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</si>
  <si>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</si>
  <si>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</si>
  <si>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</si>
  <si>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</si>
  <si>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</si>
  <si>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</si>
  <si>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</si>
  <si>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</si>
  <si>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</si>
  <si>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</si>
  <si>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</si>
  <si>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</si>
  <si>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</si>
  <si>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</si>
  <si>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</si>
  <si>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</si>
  <si>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</si>
  <si>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</si>
  <si>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</si>
  <si>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</si>
  <si>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</si>
  <si>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</si>
  <si>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</si>
  <si>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</si>
  <si>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</si>
  <si>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</si>
  <si>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</si>
  <si>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</si>
  <si>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</si>
  <si>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</si>
  <si>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</si>
  <si>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</si>
  <si>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</si>
  <si>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</si>
  <si>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</si>
  <si>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</si>
  <si>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</si>
  <si>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</si>
  <si>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</si>
  <si>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</si>
  <si>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</si>
  <si>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</si>
  <si>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</si>
  <si>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</si>
  <si>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</si>
  <si>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</si>
  <si>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</si>
  <si>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</si>
  <si>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</si>
  <si>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</si>
  <si>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</si>
  <si>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</si>
  <si>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</si>
  <si>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</si>
  <si>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</si>
  <si>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</si>
  <si>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</si>
  <si>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</si>
  <si>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</si>
  <si>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</si>
  <si>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</si>
  <si>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</si>
  <si>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</si>
  <si>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</si>
  <si>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</si>
  <si>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</si>
  <si>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</si>
  <si>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</si>
  <si>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</si>
  <si>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</si>
  <si>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</si>
  <si>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</si>
  <si>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</si>
  <si>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</si>
  <si>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</si>
  <si>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</si>
  <si>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</si>
  <si>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</si>
  <si>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</si>
  <si>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</si>
  <si>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</si>
  <si>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</si>
  <si>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</si>
  <si>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</si>
  <si>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</si>
  <si>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</si>
  <si>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</si>
  <si>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</si>
  <si>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</si>
  <si>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</si>
  <si>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</si>
  <si>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</si>
  <si>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</si>
  <si>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</si>
  <si>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</si>
  <si>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</si>
  <si>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</si>
  <si>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</si>
  <si>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</si>
  <si>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</si>
  <si>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</si>
  <si>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</si>
  <si>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</si>
  <si>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</si>
  <si>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</si>
  <si>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</si>
  <si>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</si>
  <si>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</si>
  <si>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</si>
  <si>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</si>
  <si>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</si>
  <si>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</si>
  <si>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</si>
  <si>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</si>
  <si>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</si>
  <si>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</si>
  <si>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</si>
  <si>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</si>
  <si>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</si>
  <si>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</si>
  <si>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</si>
  <si>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</si>
  <si>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</si>
  <si>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</si>
  <si>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</si>
  <si>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</si>
  <si>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</si>
  <si>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</si>
  <si>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</si>
  <si>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</si>
  <si>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</si>
  <si>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</si>
  <si>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</si>
  <si>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</si>
  <si>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</si>
  <si>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</si>
  <si>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</si>
  <si>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</si>
  <si>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</si>
  <si>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</si>
  <si>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</si>
  <si>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</si>
  <si>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</si>
  <si>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</si>
  <si>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</si>
  <si>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</si>
  <si>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</si>
  <si>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</si>
  <si>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</si>
  <si>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</si>
  <si>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</si>
  <si>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</si>
  <si>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</si>
  <si>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</si>
  <si>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</si>
  <si>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</si>
  <si>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</si>
  <si>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</si>
  <si>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</si>
  <si>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</si>
  <si>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</si>
  <si>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</si>
  <si>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</si>
  <si>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</si>
  <si>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</si>
  <si>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</si>
  <si>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</si>
  <si>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</si>
  <si>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</si>
  <si>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</si>
  <si>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</si>
  <si>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</si>
  <si>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</si>
  <si>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</si>
  <si>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</si>
  <si>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</si>
  <si>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</si>
  <si>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</si>
  <si>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</si>
  <si>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</si>
  <si>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</si>
  <si>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</si>
  <si>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</si>
  <si>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</si>
  <si>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</si>
  <si>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</si>
  <si>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</si>
  <si>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</si>
  <si>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</si>
  <si>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</si>
  <si>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</si>
  <si>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</si>
  <si>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</si>
  <si>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</si>
  <si>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</si>
  <si>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</si>
  <si>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</si>
  <si>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</si>
  <si>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</si>
  <si>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</si>
  <si>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</si>
  <si>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</si>
  <si>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</si>
  <si>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</si>
  <si>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</si>
  <si>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</si>
  <si>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</si>
  <si>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</si>
  <si>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</si>
  <si>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</si>
  <si>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</si>
  <si>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</si>
  <si>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</si>
  <si>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</si>
  <si>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</si>
  <si>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</si>
  <si>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</si>
  <si>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</si>
  <si>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</si>
  <si>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</si>
  <si>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</si>
  <si>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</si>
  <si>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</si>
  <si>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</si>
  <si>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</si>
  <si>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</si>
  <si>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</si>
  <si>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</si>
  <si>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</si>
  <si>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</si>
  <si>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</si>
  <si>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</si>
  <si>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</si>
  <si>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</si>
  <si>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</si>
  <si>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</si>
  <si>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</si>
  <si>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</si>
  <si>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</si>
  <si>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</si>
  <si>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</si>
  <si>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</si>
  <si>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</si>
  <si>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</si>
  <si>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</si>
  <si>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</si>
  <si>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</si>
  <si>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</si>
  <si>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</si>
  <si>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</si>
  <si>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</si>
  <si>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</si>
  <si>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</si>
  <si>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</si>
  <si>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</si>
  <si>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</si>
  <si>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</si>
  <si>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</si>
  <si>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</si>
  <si>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</si>
  <si>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</si>
  <si>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</si>
  <si>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</si>
  <si>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</si>
  <si>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</si>
  <si>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</si>
  <si>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</si>
  <si>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</si>
  <si>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</si>
  <si>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</si>
  <si>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</si>
  <si>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</si>
  <si>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</si>
  <si>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</si>
  <si>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</si>
  <si>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</si>
  <si>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</si>
  <si>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</si>
  <si>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</si>
  <si>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</si>
  <si>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</si>
  <si>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</si>
  <si>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</si>
  <si>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</si>
  <si>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</si>
  <si>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</si>
  <si>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</si>
  <si>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</si>
  <si>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</si>
  <si>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</si>
  <si>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</si>
  <si>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</si>
  <si>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</si>
  <si>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</si>
  <si>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</si>
  <si>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</si>
  <si>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</si>
  <si>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</si>
  <si>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</si>
  <si>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</si>
  <si>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</si>
  <si>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</si>
  <si>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</si>
  <si>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</si>
  <si>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</si>
  <si>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</si>
  <si>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</si>
  <si>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</si>
  <si>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</si>
  <si>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</si>
  <si>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</si>
  <si>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</si>
  <si>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</si>
  <si>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</si>
  <si>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</si>
  <si>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</si>
  <si>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</si>
  <si>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</si>
  <si>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</si>
  <si>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</si>
  <si>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</si>
  <si>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</si>
  <si>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</si>
  <si>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</si>
  <si>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</si>
  <si>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</si>
  <si>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</si>
  <si>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</si>
  <si>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</si>
  <si>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</si>
  <si>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</si>
  <si>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</si>
  <si>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</si>
  <si>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</si>
  <si>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</si>
  <si>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</si>
  <si>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</si>
  <si>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</si>
  <si>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</si>
  <si>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</si>
  <si>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</si>
  <si>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</si>
  <si>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</si>
  <si>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</si>
  <si>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</si>
  <si>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</si>
  <si>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</si>
  <si>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</si>
  <si>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</si>
  <si>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</si>
  <si>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</si>
  <si>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</si>
  <si>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</si>
  <si>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</si>
  <si>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</si>
  <si>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</si>
  <si>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</si>
  <si>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</si>
  <si>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</si>
  <si>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</si>
  <si>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</si>
  <si>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</si>
  <si>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</si>
  <si>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</si>
  <si>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</si>
  <si>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</si>
  <si>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</si>
  <si>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</si>
  <si>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</si>
  <si>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</si>
  <si>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</si>
  <si>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</si>
  <si>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</si>
  <si>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</si>
  <si>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</si>
  <si>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</si>
  <si>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</si>
  <si>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</si>
  <si>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</si>
  <si>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</si>
  <si>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</si>
  <si>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</si>
  <si>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</si>
  <si>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</si>
  <si>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</si>
  <si>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</si>
  <si>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</si>
  <si>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</si>
  <si>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</si>
  <si>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</si>
  <si>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</si>
  <si>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</si>
  <si>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</si>
  <si>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</si>
  <si>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</si>
  <si>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</si>
  <si>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</si>
  <si>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</si>
  <si>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</si>
  <si>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</si>
  <si>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</si>
  <si>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</si>
  <si>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</si>
  <si>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</si>
  <si>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</si>
  <si>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</si>
  <si>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</si>
  <si>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</si>
  <si>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</si>
  <si>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</si>
  <si>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</si>
  <si>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</si>
  <si>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</si>
  <si>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</si>
  <si>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</si>
  <si>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</si>
  <si>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</si>
  <si>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</si>
  <si>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</si>
  <si>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</si>
  <si>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</si>
  <si>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</si>
  <si>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</si>
  <si>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</si>
  <si>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</si>
  <si>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</si>
  <si>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</si>
  <si>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</si>
  <si>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</si>
  <si>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</si>
  <si>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</si>
  <si>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</si>
  <si>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</si>
  <si>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</si>
  <si>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</si>
  <si>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</si>
  <si>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</si>
  <si>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</si>
  <si>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</si>
  <si>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</si>
  <si>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</si>
  <si>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</si>
  <si>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</si>
  <si>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</si>
  <si>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</si>
  <si>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</si>
  <si>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</si>
  <si>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</si>
  <si>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</si>
  <si>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</si>
  <si>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</si>
  <si>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</si>
  <si>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</si>
  <si>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</si>
  <si>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</si>
  <si>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</si>
  <si>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</si>
  <si>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</si>
  <si>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</si>
  <si>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</si>
  <si>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</si>
  <si>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</si>
  <si>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</si>
  <si>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</si>
  <si>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</si>
  <si>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</si>
  <si>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</si>
  <si>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</si>
  <si>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</si>
  <si>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</si>
  <si>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</si>
  <si>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</si>
  <si>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</si>
  <si>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</si>
  <si>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</si>
  <si>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</si>
  <si>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</si>
  <si>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</si>
  <si>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</si>
  <si>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</si>
  <si>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</si>
  <si>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</si>
  <si>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</si>
  <si>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</si>
  <si>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</si>
  <si>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</si>
  <si>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</si>
  <si>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</si>
  <si>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</si>
  <si>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</si>
  <si>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</si>
  <si>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</si>
  <si>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</si>
  <si>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</si>
  <si>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</si>
  <si>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</si>
  <si>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</si>
  <si>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</si>
  <si>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</si>
  <si>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</si>
  <si>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</si>
  <si>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</si>
  <si>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</si>
  <si>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</si>
  <si>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</si>
  <si>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</si>
  <si>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</si>
  <si>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</si>
  <si>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</si>
  <si>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</si>
  <si>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</si>
  <si>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</si>
  <si>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</si>
  <si>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</si>
  <si>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</si>
  <si>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</si>
  <si>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</si>
  <si>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</si>
  <si>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</si>
  <si>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</si>
  <si>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</si>
  <si>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</si>
  <si>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</si>
  <si>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</si>
  <si>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</si>
  <si>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</si>
  <si>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</si>
  <si>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</si>
  <si>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</si>
  <si>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</si>
  <si>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</si>
  <si>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</si>
  <si>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</si>
  <si>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</si>
  <si>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</si>
  <si>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</si>
  <si>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</si>
  <si>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</si>
  <si>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</si>
  <si>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</si>
  <si>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</si>
  <si>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</si>
  <si>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</si>
  <si>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</si>
  <si>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</si>
  <si>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</si>
  <si>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</si>
  <si>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</si>
  <si>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</si>
  <si>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</si>
  <si>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</si>
  <si>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</si>
  <si>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</si>
  <si>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</si>
  <si>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</si>
  <si>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</si>
  <si>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</si>
  <si>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</si>
  <si>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</si>
  <si>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</si>
  <si>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</si>
  <si>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</si>
  <si>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</si>
  <si>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</si>
  <si>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</si>
  <si>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</si>
  <si>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</si>
  <si>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</si>
  <si>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</si>
  <si>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</si>
  <si>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</si>
  <si>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</si>
  <si>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</si>
  <si>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</si>
  <si>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</si>
  <si>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</si>
  <si>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</si>
  <si>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</si>
  <si>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</si>
  <si>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</si>
  <si>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</si>
  <si>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</si>
  <si>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</si>
  <si>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</si>
  <si>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</si>
  <si>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</si>
  <si>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</si>
  <si>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</si>
  <si>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</si>
  <si>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</si>
  <si>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</si>
  <si>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</si>
  <si>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</si>
  <si>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</si>
  <si>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</si>
  <si>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</si>
  <si>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</si>
  <si>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</si>
  <si>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</si>
  <si>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</si>
  <si>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</si>
  <si>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</si>
  <si>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</si>
  <si>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</si>
  <si>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</si>
  <si>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</si>
  <si>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</si>
  <si>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</si>
  <si>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</si>
  <si>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</si>
  <si>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</si>
  <si>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</si>
  <si>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</si>
  <si>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</si>
  <si>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</si>
  <si>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</si>
  <si>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</si>
  <si>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</si>
  <si>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</si>
  <si>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</si>
  <si>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</si>
  <si>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</si>
  <si>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</si>
  <si>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</si>
  <si>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</si>
  <si>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</si>
  <si>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</si>
  <si>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</si>
  <si>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</si>
  <si>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</si>
  <si>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</si>
  <si>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</si>
  <si>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</si>
  <si>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</si>
  <si>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</si>
  <si>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</si>
  <si>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</si>
  <si>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</si>
  <si>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</si>
  <si>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</si>
  <si>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</si>
  <si>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</si>
  <si>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</si>
  <si>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</si>
  <si>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</si>
  <si>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</si>
  <si>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</si>
  <si>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</si>
  <si>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</si>
  <si>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</si>
  <si>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</si>
  <si>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</si>
  <si>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</si>
  <si>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</si>
  <si>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</si>
  <si>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</si>
  <si>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</si>
  <si>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</si>
  <si>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</si>
  <si>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</si>
  <si>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</si>
  <si>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</si>
  <si>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</si>
  <si>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</si>
  <si>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</si>
  <si>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</si>
  <si>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</si>
  <si>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</si>
  <si>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</si>
  <si>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</si>
  <si>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</si>
  <si>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</si>
  <si>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</si>
  <si>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</si>
  <si>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</si>
  <si>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</si>
  <si>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</si>
  <si>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</si>
  <si>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</si>
  <si>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</si>
  <si>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</si>
  <si>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</si>
  <si>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</si>
  <si>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</si>
  <si>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</si>
  <si>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</si>
  <si>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</si>
  <si>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</si>
  <si>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</si>
  <si>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</si>
  <si>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</si>
  <si>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</si>
  <si>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</si>
  <si>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</si>
  <si>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</si>
  <si>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</si>
  <si>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</si>
  <si>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</si>
  <si>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</si>
  <si>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</si>
  <si>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</si>
  <si>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</si>
  <si>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</si>
  <si>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</si>
  <si>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</si>
  <si>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</si>
  <si>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</si>
  <si>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</si>
  <si>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</si>
  <si>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</si>
  <si>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</si>
  <si>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</si>
  <si>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</si>
  <si>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</si>
  <si>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</si>
  <si>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</si>
  <si>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</si>
  <si>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</si>
  <si>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</si>
  <si>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</si>
  <si>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</si>
  <si>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</si>
  <si>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</si>
  <si>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</si>
  <si>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</si>
  <si>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</si>
  <si>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</si>
  <si>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</si>
  <si>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</si>
  <si>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</si>
  <si>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</si>
  <si>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</si>
  <si>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</si>
  <si>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</si>
  <si>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</si>
  <si>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</si>
  <si>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</si>
  <si>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</si>
  <si>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</si>
  <si>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</si>
  <si>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</si>
  <si>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</si>
  <si>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</si>
  <si>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</si>
  <si>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</si>
  <si>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</si>
  <si>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</si>
  <si>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</si>
  <si>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</si>
  <si>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</si>
  <si>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</si>
  <si>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</si>
  <si>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</si>
  <si>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</si>
  <si>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</si>
  <si>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</si>
  <si>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</si>
  <si>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</si>
  <si>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</si>
  <si>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</si>
  <si>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</si>
  <si>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</si>
  <si>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</si>
  <si>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</si>
  <si>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</si>
  <si>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</si>
  <si>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</si>
  <si>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</si>
  <si>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</si>
  <si>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</si>
  <si>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</si>
  <si>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</si>
  <si>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</si>
  <si>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</si>
  <si>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</si>
  <si>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</si>
  <si>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</si>
  <si>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</si>
  <si>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</si>
  <si>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</si>
  <si>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</si>
  <si>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</si>
  <si>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</si>
  <si>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</si>
  <si>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</si>
  <si>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</si>
  <si>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</si>
  <si>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</si>
  <si>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</si>
  <si>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</si>
  <si>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</si>
  <si>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</si>
  <si>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</si>
  <si>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</si>
  <si>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</si>
  <si>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</si>
  <si>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</si>
  <si>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</si>
  <si>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</si>
  <si>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</si>
  <si>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</si>
  <si>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</si>
  <si>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</si>
  <si>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</si>
  <si>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</si>
  <si>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</si>
  <si>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</si>
  <si>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</si>
  <si>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</si>
  <si>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</si>
  <si>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</si>
  <si>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</si>
  <si>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</si>
  <si>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</si>
  <si>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</si>
  <si>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</si>
  <si>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</si>
  <si>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</si>
  <si>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</si>
  <si>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</si>
  <si>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</si>
  <si>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</si>
  <si>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</si>
  <si>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</si>
  <si>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</si>
  <si>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</si>
  <si>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</si>
  <si>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</si>
  <si>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</si>
  <si>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</si>
  <si>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</si>
  <si>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</si>
  <si>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</si>
  <si>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</si>
  <si>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</si>
  <si>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</si>
  <si>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</si>
  <si>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</si>
  <si>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</si>
  <si>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</si>
  <si>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</si>
  <si>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</si>
  <si>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</si>
  <si>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</si>
  <si>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</si>
  <si>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</si>
  <si>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</si>
  <si>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</si>
  <si>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</si>
  <si>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</si>
  <si>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</si>
  <si>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</si>
  <si>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</si>
  <si>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</si>
  <si>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</si>
  <si>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</si>
  <si>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</si>
  <si>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</si>
  <si>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</si>
  <si>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</si>
  <si>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</si>
  <si>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</si>
  <si>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</si>
  <si>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</si>
  <si>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</si>
  <si>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</si>
  <si>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</si>
  <si>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</si>
  <si>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</si>
  <si>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</si>
  <si>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</si>
  <si>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</si>
  <si>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</si>
  <si>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</si>
  <si>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</si>
  <si>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</si>
  <si>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</si>
  <si>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</si>
  <si>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</si>
  <si>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</si>
  <si>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</si>
  <si>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</si>
  <si>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</si>
  <si>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</si>
  <si>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</si>
  <si>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</si>
  <si>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</si>
  <si>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</si>
  <si>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</si>
  <si>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</si>
  <si>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</si>
  <si>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</si>
  <si>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</si>
  <si>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</si>
  <si>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</si>
  <si>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</si>
  <si>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</si>
  <si>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</si>
  <si>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</si>
  <si>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</si>
  <si>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</si>
  <si>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</si>
  <si>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</si>
  <si>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</si>
  <si>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</si>
  <si>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</si>
  <si>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</si>
  <si>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</si>
  <si>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</si>
  <si>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</si>
  <si>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</si>
  <si>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</si>
  <si>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</si>
  <si>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</si>
  <si>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</si>
  <si>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</si>
  <si>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</si>
  <si>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</si>
  <si>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</si>
  <si>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</si>
  <si>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</si>
  <si>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</si>
  <si>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</si>
  <si>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</si>
  <si>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</si>
  <si>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</si>
  <si>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</si>
  <si>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</si>
  <si>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</si>
  <si>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</si>
  <si>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</si>
  <si>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</si>
  <si>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</si>
  <si>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</si>
  <si>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</si>
  <si>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</si>
  <si>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</si>
  <si>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</si>
  <si>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</si>
  <si>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</si>
  <si>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</si>
  <si>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</si>
  <si>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</si>
  <si>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</si>
  <si>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</si>
  <si>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</si>
  <si>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</si>
  <si>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</si>
  <si>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</si>
  <si>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</si>
  <si>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</si>
  <si>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</si>
  <si>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</si>
  <si>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</si>
  <si>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</si>
  <si>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</si>
  <si>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</si>
  <si>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</si>
  <si>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</si>
  <si>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</si>
  <si>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</si>
  <si>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</si>
  <si>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</si>
  <si>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</si>
  <si>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</si>
  <si>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</si>
  <si>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</si>
  <si>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</si>
  <si>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</si>
  <si>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</si>
  <si>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</si>
  <si>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</si>
  <si>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</si>
  <si>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</si>
  <si>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</si>
  <si>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</si>
  <si>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</si>
  <si>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</si>
  <si>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</si>
  <si>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</si>
  <si>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</si>
  <si>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</si>
  <si>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</si>
  <si>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</si>
  <si>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</si>
  <si>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</si>
  <si>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</si>
  <si>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</si>
  <si>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</si>
  <si>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</si>
  <si>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</si>
  <si>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</si>
  <si>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</si>
  <si>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</si>
  <si>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</si>
  <si>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</si>
  <si>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</si>
  <si>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</si>
  <si>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</si>
  <si>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</si>
  <si>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</si>
  <si>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</si>
  <si>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</si>
  <si>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</si>
  <si>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</si>
  <si>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</si>
  <si>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</si>
  <si>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</si>
  <si>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</si>
  <si>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</si>
  <si>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</si>
  <si>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</si>
  <si>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</si>
  <si>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</si>
  <si>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</si>
  <si>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</si>
  <si>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</si>
  <si>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</si>
  <si>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</si>
  <si>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</si>
  <si>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</si>
  <si>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</si>
  <si>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</si>
  <si>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</si>
  <si>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</si>
  <si>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</si>
  <si>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</si>
  <si>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</si>
  <si>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</si>
  <si>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</si>
  <si>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</si>
  <si>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</si>
  <si>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</si>
  <si>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</si>
  <si>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</si>
  <si>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</si>
  <si>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</si>
  <si>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</si>
  <si>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</si>
  <si>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</si>
  <si>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</si>
  <si>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</si>
  <si>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</si>
  <si>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</si>
  <si>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</si>
  <si>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</si>
  <si>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</si>
  <si>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</si>
  <si>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</si>
  <si>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</si>
  <si>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</si>
  <si>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</si>
  <si>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</si>
  <si>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</si>
  <si>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</si>
  <si>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</si>
  <si>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</si>
  <si>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</si>
  <si>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</si>
  <si>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</si>
  <si>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</si>
  <si>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</si>
  <si>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</si>
  <si>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</si>
  <si>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</si>
  <si>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</si>
  <si>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</si>
  <si>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</si>
  <si>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</si>
  <si>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</si>
  <si>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</si>
  <si>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</si>
  <si>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</si>
  <si>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</si>
  <si>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</si>
  <si>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</si>
  <si>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</si>
  <si>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</si>
  <si>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</si>
  <si>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</si>
  <si>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</si>
  <si>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</si>
  <si>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</si>
  <si>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</si>
  <si>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</si>
  <si>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</si>
  <si>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</si>
  <si>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</si>
  <si>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</si>
  <si>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</si>
  <si>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</si>
  <si>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</si>
  <si>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</si>
  <si>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</si>
  <si>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</si>
  <si>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</si>
  <si>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</si>
  <si>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</si>
  <si>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</si>
  <si>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</si>
  <si>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</si>
  <si>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</si>
  <si>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</si>
  <si>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</si>
  <si>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</si>
  <si>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</si>
  <si>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</si>
  <si>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</si>
  <si>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</si>
  <si>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</si>
  <si>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</si>
  <si>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</si>
  <si>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</si>
  <si>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</si>
  <si>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</si>
  <si>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</si>
  <si>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</si>
  <si>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</si>
  <si>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</si>
  <si>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</si>
  <si>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</si>
  <si>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</si>
  <si>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</si>
  <si>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</si>
  <si>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</si>
  <si>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</si>
  <si>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</si>
  <si>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</si>
  <si>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</si>
  <si>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</si>
  <si>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</si>
  <si>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</si>
  <si>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</si>
  <si>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</si>
  <si>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</si>
  <si>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</si>
  <si>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</si>
  <si>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</si>
  <si>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</si>
  <si>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</si>
  <si>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</si>
  <si>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</si>
  <si>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</si>
  <si>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</si>
  <si>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</si>
  <si>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</si>
  <si>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</si>
  <si>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</si>
  <si>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</si>
  <si>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</si>
  <si>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</si>
  <si>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</si>
  <si>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</si>
  <si>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</si>
  <si>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</si>
  <si>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</si>
  <si>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</si>
  <si>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</si>
  <si>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</si>
  <si>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</si>
  <si>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</si>
  <si>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</si>
  <si>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</si>
  <si>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</si>
  <si>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</si>
  <si>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</si>
  <si>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</si>
  <si>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</si>
  <si>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</si>
  <si>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</si>
  <si>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</si>
  <si>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</si>
  <si>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</si>
  <si>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</si>
  <si>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</si>
  <si>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</si>
  <si>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</si>
  <si>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</si>
  <si>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</si>
  <si>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</si>
  <si>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</si>
  <si>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</si>
  <si>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</si>
  <si>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</si>
  <si>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</si>
  <si>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</si>
  <si>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</si>
  <si>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</si>
  <si>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</si>
  <si>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</si>
  <si>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</si>
  <si>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</si>
  <si>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</si>
  <si>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</si>
  <si>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</si>
  <si>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</si>
  <si>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</si>
  <si>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</si>
  <si>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</si>
  <si>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</si>
  <si>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</si>
  <si>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</si>
  <si>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</si>
  <si>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</si>
  <si>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</si>
  <si>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</si>
  <si>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</si>
  <si>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</si>
  <si>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</si>
  <si>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</si>
  <si>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</si>
  <si>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</si>
  <si>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</si>
  <si>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</si>
  <si>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</si>
  <si>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</si>
  <si>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</si>
  <si>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</si>
  <si>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</si>
  <si>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</si>
  <si>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</si>
  <si>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</si>
  <si>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</si>
  <si>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</si>
  <si>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</si>
  <si>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</si>
  <si>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</si>
  <si>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</si>
  <si>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</si>
  <si>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</si>
  <si>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</si>
  <si>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</si>
  <si>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</si>
  <si>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</si>
  <si>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</si>
  <si>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</si>
  <si>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</si>
  <si>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</si>
  <si>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</si>
  <si>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</si>
  <si>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</si>
  <si>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</si>
  <si>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</si>
  <si>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</si>
  <si>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</si>
  <si>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</si>
  <si>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</si>
  <si>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</si>
  <si>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</si>
  <si>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</si>
  <si>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</si>
  <si>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</si>
  <si>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</si>
  <si>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</si>
  <si>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</si>
  <si>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</si>
  <si>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</si>
  <si>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</si>
  <si>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</si>
  <si>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</si>
  <si>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</si>
  <si>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</si>
  <si>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</si>
  <si>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</si>
  <si>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</si>
  <si>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</si>
  <si>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</si>
  <si>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</si>
  <si>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</si>
  <si>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</si>
  <si>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</si>
  <si>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</si>
  <si>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</si>
  <si>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</si>
  <si>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</si>
  <si>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</si>
  <si>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</si>
  <si>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</si>
  <si>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</si>
  <si>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</si>
  <si>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</si>
  <si>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</si>
  <si>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</si>
  <si>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</si>
  <si>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</si>
  <si>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</si>
  <si>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</si>
  <si>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</si>
  <si>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</si>
  <si>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</si>
  <si>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</si>
  <si>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</si>
  <si>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</si>
  <si>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</si>
  <si>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</si>
  <si>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</si>
  <si>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</si>
  <si>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</si>
  <si>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</si>
  <si>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</si>
  <si>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</si>
  <si>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</si>
  <si>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</si>
  <si>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</si>
  <si>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</si>
  <si>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</si>
  <si>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</si>
  <si>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</si>
  <si>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</si>
  <si>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</si>
  <si>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</si>
  <si>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</si>
  <si>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</si>
  <si>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</si>
  <si>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</si>
  <si>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</si>
  <si>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</si>
  <si>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</si>
  <si>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</si>
  <si>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</si>
  <si>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</si>
  <si>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</si>
  <si>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</si>
  <si>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</si>
  <si>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</si>
  <si>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</si>
  <si>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</si>
  <si>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</si>
  <si>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</si>
  <si>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</si>
  <si>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</si>
  <si>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</si>
  <si>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</si>
  <si>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</si>
  <si>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</si>
  <si>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</si>
  <si>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</si>
  <si>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</si>
  <si>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</si>
  <si>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</si>
  <si>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</si>
  <si>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</si>
  <si>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</si>
  <si>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</si>
  <si>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</si>
  <si>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</si>
  <si>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</si>
  <si>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</si>
  <si>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</si>
  <si>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</si>
  <si>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</si>
  <si>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</si>
  <si>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</si>
  <si>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</si>
  <si>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</si>
  <si>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</si>
  <si>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</si>
  <si>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</si>
  <si>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</si>
  <si>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</si>
  <si>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</si>
  <si>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</si>
  <si>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</si>
  <si>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</si>
  <si>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</si>
  <si>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</si>
  <si>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</si>
  <si>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</si>
  <si>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</si>
  <si>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</si>
  <si>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</si>
  <si>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</si>
  <si>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</si>
  <si>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</si>
  <si>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</si>
  <si>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</si>
  <si>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</si>
  <si>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</si>
  <si>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</si>
  <si>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</si>
  <si>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</si>
  <si>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</si>
  <si>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</si>
  <si>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</si>
  <si>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</si>
  <si>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</si>
  <si>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</si>
  <si>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</si>
  <si>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</si>
  <si>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</si>
  <si>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</si>
  <si>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</si>
  <si>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</si>
  <si>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</si>
  <si>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</si>
  <si>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</si>
  <si>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</si>
  <si>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</si>
  <si>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</si>
  <si>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</si>
  <si>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</si>
  <si>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</si>
  <si>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</si>
  <si>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</si>
  <si>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</si>
  <si>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</si>
  <si>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</si>
  <si>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</si>
  <si>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</si>
  <si>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</si>
  <si>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</si>
  <si>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</si>
  <si>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</si>
  <si>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</si>
  <si>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</si>
  <si>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</si>
  <si>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</si>
  <si>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</si>
  <si>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</si>
  <si>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</si>
  <si>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</si>
  <si>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</si>
  <si>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</si>
  <si>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</si>
  <si>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</si>
  <si>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</si>
  <si>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</si>
  <si>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</si>
  <si>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</si>
  <si>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</si>
  <si>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</si>
  <si>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</si>
  <si>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</si>
  <si>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</si>
  <si>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</si>
  <si>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</si>
  <si>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</si>
  <si>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</si>
  <si>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</si>
  <si>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</si>
  <si>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</si>
  <si>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</si>
  <si>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</si>
  <si>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</si>
  <si>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</si>
  <si>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</si>
  <si>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</si>
  <si>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</si>
  <si>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</si>
  <si>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</si>
  <si>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</si>
  <si>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</si>
  <si>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</si>
  <si>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</si>
  <si>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</si>
  <si>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</si>
  <si>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</si>
  <si>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</si>
  <si>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</si>
  <si>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</si>
  <si>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</si>
  <si>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</si>
  <si>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</si>
  <si>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</si>
  <si>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</si>
  <si>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</si>
  <si>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</si>
  <si>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</si>
  <si>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</si>
  <si>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</si>
  <si>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</si>
  <si>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</si>
  <si>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</si>
  <si>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</si>
  <si>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</si>
  <si>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</si>
  <si>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</si>
  <si>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</si>
  <si>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</si>
  <si>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</si>
  <si>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</si>
  <si>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</si>
  <si>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</si>
  <si>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</si>
  <si>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</si>
  <si>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</si>
  <si>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</si>
  <si>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</si>
  <si>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</si>
  <si>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</si>
  <si>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</si>
  <si>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</si>
  <si>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</si>
  <si>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</si>
  <si>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</si>
  <si>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</si>
  <si>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</si>
  <si>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</si>
  <si>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</si>
  <si>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</si>
  <si>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</si>
  <si>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</si>
  <si>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</si>
  <si>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</si>
  <si>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</si>
  <si>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</si>
  <si>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</si>
  <si>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</si>
  <si>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</si>
  <si>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</si>
  <si>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</si>
  <si>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</si>
  <si>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</si>
  <si>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</si>
  <si>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</si>
  <si>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</si>
  <si>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</si>
  <si>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</si>
  <si>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</si>
  <si>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</si>
  <si>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</si>
  <si>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</si>
  <si>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</si>
  <si>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</si>
  <si>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</si>
  <si>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</si>
  <si>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</si>
  <si>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</si>
  <si>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</si>
  <si>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</si>
  <si>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</si>
  <si>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</si>
  <si>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</si>
  <si>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</si>
  <si>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</si>
  <si>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</si>
  <si>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</si>
  <si>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</si>
  <si>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</si>
  <si>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</si>
  <si>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</si>
  <si>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</si>
  <si>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</si>
  <si>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</si>
  <si>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</si>
  <si>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</si>
  <si>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</si>
  <si>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</si>
  <si>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</si>
  <si>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</si>
  <si>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</si>
  <si>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</si>
  <si>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</si>
  <si>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</si>
  <si>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</si>
  <si>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</si>
  <si>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</si>
  <si>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</si>
  <si>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</si>
  <si>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</si>
  <si>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</si>
  <si>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</si>
  <si>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</si>
  <si>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</si>
  <si>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</si>
  <si>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</si>
  <si>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</si>
  <si>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</si>
  <si>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</si>
  <si>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</si>
  <si>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</si>
  <si>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</si>
  <si>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</si>
  <si>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</si>
  <si>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</si>
  <si>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</si>
  <si>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</si>
  <si>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</si>
  <si>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</si>
  <si>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</si>
  <si>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</si>
  <si>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</si>
  <si>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</si>
  <si>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</si>
  <si>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</si>
  <si>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</si>
  <si>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</si>
  <si>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</si>
  <si>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</si>
  <si>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</si>
  <si>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</si>
  <si>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</si>
  <si>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</si>
  <si>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</si>
  <si>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</si>
  <si>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</si>
  <si>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</si>
  <si>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</si>
  <si>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</si>
  <si>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</si>
  <si>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</si>
  <si>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</si>
  <si>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</si>
  <si>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</si>
  <si>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</si>
  <si>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</si>
  <si>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</si>
  <si>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</si>
  <si>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</si>
  <si>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</si>
  <si>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</si>
  <si>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</si>
  <si>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</si>
  <si>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</si>
  <si>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</si>
  <si>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</si>
  <si>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</si>
  <si>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</si>
  <si>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</si>
  <si>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</si>
  <si>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</si>
  <si>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</si>
  <si>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</si>
  <si>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</si>
  <si>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</si>
  <si>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</si>
  <si>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</si>
  <si>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</si>
  <si>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</si>
  <si>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</si>
  <si>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</si>
  <si>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</si>
  <si>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</si>
  <si>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</si>
  <si>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</si>
  <si>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</si>
  <si>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</si>
  <si>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</si>
  <si>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</si>
  <si>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</si>
  <si>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</si>
  <si>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</si>
  <si>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</si>
  <si>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</si>
  <si>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</si>
  <si>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</si>
  <si>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</si>
  <si>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</si>
  <si>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</si>
  <si>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</si>
  <si>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</si>
  <si>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</si>
  <si>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</si>
  <si>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</si>
  <si>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</si>
  <si>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</si>
  <si>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</si>
  <si>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</si>
  <si>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</si>
  <si>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</si>
  <si>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</si>
  <si>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</si>
  <si>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</si>
  <si>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</si>
  <si>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</si>
  <si>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</si>
  <si>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</si>
  <si>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</si>
  <si>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</si>
  <si>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</si>
  <si>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</si>
  <si>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</si>
  <si>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</si>
  <si>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</si>
  <si>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</si>
  <si>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</si>
  <si>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</si>
  <si>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</si>
  <si>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</si>
  <si>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</si>
  <si>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</si>
  <si>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</si>
  <si>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</si>
  <si>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</si>
  <si>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</si>
  <si>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</si>
  <si>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</si>
  <si>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</si>
  <si>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</si>
  <si>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</si>
  <si>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</si>
  <si>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</si>
  <si>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</si>
  <si>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</si>
  <si>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</si>
  <si>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</si>
  <si>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</si>
  <si>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</si>
  <si>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</si>
  <si>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</si>
  <si>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</si>
  <si>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</si>
  <si>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</si>
  <si>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</si>
  <si>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</si>
  <si>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</si>
  <si>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</si>
  <si>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</si>
  <si>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</si>
  <si>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</si>
  <si>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</si>
  <si>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</si>
  <si>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</si>
  <si>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</si>
  <si>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</si>
  <si>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</si>
  <si>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</si>
  <si>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</si>
  <si>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</si>
  <si>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</si>
  <si>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</si>
  <si>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</si>
  <si>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</si>
  <si>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</si>
  <si>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</si>
  <si>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</si>
  <si>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</si>
  <si>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</si>
  <si>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</si>
  <si>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</si>
  <si>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</si>
  <si>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</si>
  <si>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</si>
  <si>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</si>
  <si>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</si>
  <si>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</si>
  <si>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</si>
  <si>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</si>
  <si>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</si>
  <si>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</si>
  <si>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</si>
  <si>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</si>
  <si>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</si>
  <si>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</si>
  <si>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</si>
  <si>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</si>
  <si>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</si>
  <si>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</si>
  <si>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</si>
  <si>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</si>
  <si>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</si>
  <si>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</si>
  <si>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</si>
  <si>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</si>
  <si>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</si>
  <si>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</si>
  <si>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</si>
  <si>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</si>
  <si>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</si>
  <si>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</si>
  <si>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</si>
  <si>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</si>
  <si>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</si>
  <si>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</si>
  <si>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</si>
  <si>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</si>
  <si>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</si>
  <si>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</si>
  <si>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</si>
  <si>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</si>
  <si>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</si>
  <si>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</si>
  <si>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</si>
  <si>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</si>
  <si>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</si>
  <si>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</si>
  <si>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</si>
  <si>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</si>
  <si>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</si>
  <si>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</si>
  <si>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</si>
  <si>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</si>
  <si>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</si>
  <si>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</si>
  <si>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</si>
  <si>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</si>
  <si>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</si>
  <si>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</si>
  <si>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</si>
  <si>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</si>
  <si>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</si>
  <si>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</si>
  <si>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</si>
  <si>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</si>
  <si>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</si>
  <si>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</si>
  <si>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</si>
  <si>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</si>
  <si>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</si>
  <si>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</si>
  <si>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</si>
  <si>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</si>
  <si>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</si>
  <si>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</si>
  <si>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</si>
  <si>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</si>
  <si>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</si>
  <si>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</si>
  <si>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</si>
  <si>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</si>
  <si>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</si>
  <si>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</si>
  <si>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</si>
  <si>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</si>
  <si>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</si>
  <si>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</si>
  <si>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</si>
  <si>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</si>
  <si>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</si>
  <si>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</si>
  <si>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</si>
  <si>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</si>
  <si>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</si>
  <si>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</si>
  <si>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</si>
  <si>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</si>
  <si>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</si>
  <si>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</si>
  <si>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</si>
  <si>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</si>
  <si>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</si>
  <si>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</si>
  <si>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</si>
  <si>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</si>
  <si>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</si>
  <si>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</si>
  <si>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</si>
  <si>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</si>
  <si>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</si>
  <si>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</si>
  <si>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</si>
  <si>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</si>
  <si>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</si>
  <si>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</si>
  <si>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</si>
  <si>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</si>
  <si>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</si>
  <si>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</si>
  <si>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</si>
  <si>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</si>
  <si>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</si>
  <si>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</si>
  <si>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</si>
  <si>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</si>
  <si>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</si>
  <si>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</si>
  <si>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</si>
  <si>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</si>
  <si>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</si>
  <si>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</si>
  <si>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</si>
  <si>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</si>
  <si>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</si>
  <si>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</si>
  <si>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</si>
  <si>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</si>
  <si>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</si>
  <si>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</si>
  <si>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</si>
  <si>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</si>
  <si>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</si>
  <si>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</si>
  <si>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</si>
  <si>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</si>
  <si>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</si>
  <si>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</si>
  <si>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</si>
  <si>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</si>
  <si>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</si>
  <si>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</si>
  <si>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</si>
  <si>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</si>
  <si>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</si>
  <si>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</si>
  <si>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</si>
  <si>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</si>
  <si>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</si>
  <si>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</si>
  <si>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</si>
  <si>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</si>
  <si>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</si>
  <si>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</si>
  <si>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</si>
  <si>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</si>
  <si>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</si>
  <si>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</si>
  <si>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</si>
  <si>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</si>
  <si>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</si>
  <si>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</si>
  <si>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</si>
  <si>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</si>
  <si>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</si>
  <si>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</si>
  <si>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</si>
  <si>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</si>
  <si>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</si>
  <si>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</si>
  <si>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</si>
  <si>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</si>
  <si>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</si>
  <si>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</si>
  <si>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</si>
  <si>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</si>
  <si>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</si>
  <si>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</si>
  <si>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</si>
  <si>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</si>
  <si>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</si>
  <si>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</si>
  <si>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</si>
  <si>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</si>
  <si>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</si>
  <si>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</si>
  <si>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</si>
  <si>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</si>
  <si>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</si>
  <si>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</si>
  <si>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</si>
  <si>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</si>
  <si>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</si>
  <si>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</si>
  <si>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</si>
  <si>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</si>
  <si>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</si>
  <si>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</si>
  <si>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</si>
  <si>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</si>
  <si>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</si>
  <si>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</si>
  <si>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</si>
  <si>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</si>
  <si>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</si>
  <si>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</si>
  <si>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</si>
  <si>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</si>
  <si>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</si>
  <si>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</si>
  <si>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</si>
  <si>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</si>
  <si>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</si>
  <si>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</si>
  <si>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</si>
  <si>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</si>
  <si>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</si>
  <si>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</si>
  <si>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</si>
  <si>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</si>
  <si>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</si>
  <si>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</si>
  <si>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</si>
  <si>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</si>
  <si>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</si>
  <si>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</si>
  <si>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</si>
  <si>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</si>
  <si>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</si>
  <si>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</si>
  <si>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</si>
  <si>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</si>
  <si>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</si>
  <si>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</si>
  <si>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</si>
  <si>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</si>
  <si>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</si>
  <si>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</si>
  <si>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</si>
  <si>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</si>
  <si>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</si>
  <si>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</si>
  <si>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</si>
  <si>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</si>
  <si>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</si>
  <si>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</si>
  <si>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</si>
  <si>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</si>
  <si>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</si>
  <si>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</si>
  <si>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</si>
  <si>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</si>
  <si>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</si>
  <si>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</si>
  <si>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</si>
  <si>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</si>
  <si>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</si>
  <si>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</si>
  <si>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</si>
  <si>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</si>
  <si>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</si>
  <si>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</si>
  <si>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</si>
  <si>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</si>
  <si>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</si>
  <si>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</si>
  <si>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</si>
  <si>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</si>
  <si>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</si>
  <si>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</si>
  <si>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</si>
  <si>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</si>
  <si>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</si>
  <si>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</si>
  <si>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</si>
  <si>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</si>
  <si>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</si>
  <si>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</si>
  <si>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</si>
  <si>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</si>
  <si>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</si>
  <si>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</si>
  <si>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</si>
  <si>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</si>
  <si>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</si>
  <si>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</si>
  <si>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</si>
  <si>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</si>
  <si>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</si>
  <si>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</si>
  <si>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</si>
  <si>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</si>
  <si>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</si>
  <si>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</si>
  <si>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</si>
  <si>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</si>
  <si>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</si>
  <si>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</si>
  <si>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</si>
  <si>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</si>
  <si>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</si>
  <si>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</si>
  <si>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</si>
  <si>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</si>
  <si>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</si>
  <si>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</si>
  <si>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</si>
  <si>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</si>
  <si>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</si>
  <si>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</si>
  <si>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</si>
  <si>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</si>
  <si>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</si>
  <si>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</si>
  <si>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</si>
  <si>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</si>
  <si>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</si>
  <si>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</si>
  <si>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</si>
  <si>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</si>
  <si>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</si>
  <si>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</si>
  <si>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</si>
  <si>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</si>
  <si>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</si>
  <si>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</si>
  <si>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</si>
  <si>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</si>
  <si>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</si>
  <si>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</si>
  <si>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</si>
  <si>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</si>
  <si>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</si>
  <si>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</si>
  <si>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</si>
  <si>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</si>
  <si>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</si>
  <si>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</si>
  <si>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</si>
  <si>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</si>
  <si>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</si>
  <si>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</si>
  <si>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</si>
  <si>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</si>
  <si>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</si>
  <si>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</si>
  <si>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</si>
  <si>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</si>
  <si>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</si>
  <si>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</si>
  <si>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</si>
  <si>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</si>
  <si>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</si>
  <si>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</si>
  <si>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</si>
  <si>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</si>
  <si>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</si>
  <si>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</si>
  <si>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</si>
  <si>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</si>
  <si>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</si>
  <si>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</si>
  <si>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</si>
  <si>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</si>
  <si>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</si>
  <si>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</si>
  <si>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</si>
  <si>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</si>
  <si>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</si>
  <si>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</si>
  <si>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</si>
  <si>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</si>
  <si>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</si>
  <si>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</si>
  <si>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</si>
  <si>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</si>
  <si>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</si>
  <si>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</si>
  <si>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</si>
  <si>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</si>
  <si>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</si>
  <si>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</si>
  <si>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</si>
  <si>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</si>
  <si>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</si>
  <si>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</si>
  <si>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</si>
  <si>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</si>
  <si>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</si>
  <si>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</si>
  <si>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</si>
  <si>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</si>
  <si>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</si>
  <si>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</si>
  <si>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</si>
  <si>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</si>
  <si>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</si>
  <si>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</si>
  <si>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</si>
  <si>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</si>
  <si>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</si>
  <si>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</si>
  <si>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</si>
  <si>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</si>
  <si>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</si>
  <si>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</si>
  <si>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</si>
  <si>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</si>
  <si>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</si>
  <si>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</si>
  <si>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</si>
  <si>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</si>
  <si>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</si>
  <si>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</si>
  <si>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</si>
  <si>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</si>
  <si>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</si>
  <si>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</si>
  <si>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</si>
  <si>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</si>
  <si>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</si>
  <si>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</si>
  <si>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</si>
  <si>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</si>
  <si>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</si>
  <si>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</si>
  <si>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</si>
  <si>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</si>
  <si>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</si>
  <si>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</si>
  <si>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</si>
  <si>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</si>
  <si>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</si>
  <si>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</si>
  <si>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</si>
  <si>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</si>
  <si>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</si>
  <si>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</si>
  <si>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</si>
  <si>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</si>
  <si>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</si>
  <si>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</si>
  <si>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</si>
  <si>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</si>
  <si>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</si>
  <si>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</si>
  <si>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</si>
  <si>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</si>
  <si>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</si>
  <si>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</si>
  <si>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</si>
  <si>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</si>
  <si>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</si>
  <si>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</si>
  <si>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</si>
  <si>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</si>
  <si>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</si>
  <si>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</si>
  <si>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</si>
  <si>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</si>
  <si>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</si>
  <si>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</si>
  <si>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</si>
  <si>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</si>
  <si>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</si>
  <si>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</si>
  <si>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</si>
  <si>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</si>
  <si>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</si>
  <si>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</si>
  <si>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</si>
  <si>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</si>
  <si>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</si>
  <si>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</si>
  <si>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</si>
  <si>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</si>
  <si>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</si>
  <si>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</si>
  <si>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</si>
  <si>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</si>
  <si>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</si>
  <si>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</si>
  <si>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</si>
  <si>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</si>
  <si>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</si>
  <si>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</si>
  <si>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</si>
  <si>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</si>
  <si>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</si>
  <si>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</si>
  <si>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</si>
  <si>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</si>
  <si>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</si>
  <si>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</si>
  <si>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</si>
  <si>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</si>
  <si>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</si>
  <si>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</si>
  <si>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</si>
  <si>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</si>
  <si>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</si>
  <si>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</si>
  <si>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</si>
  <si>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</si>
  <si>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</si>
  <si>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</si>
  <si>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</si>
  <si>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</si>
  <si>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</si>
  <si>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</si>
  <si>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</si>
  <si>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</si>
  <si>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</si>
  <si>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</si>
  <si>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</si>
  <si>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</si>
  <si>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</si>
  <si>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</si>
  <si>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</si>
  <si>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</si>
  <si>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</si>
  <si>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</si>
  <si>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</si>
  <si>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</si>
  <si>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</si>
  <si>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</si>
  <si>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</si>
  <si>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</si>
  <si>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</si>
  <si>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</si>
  <si>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</si>
  <si>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</si>
  <si>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</si>
  <si>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</si>
  <si>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</si>
  <si>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</si>
  <si>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</si>
  <si>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</si>
  <si>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</si>
  <si>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</si>
  <si>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</si>
  <si>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</si>
  <si>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</si>
  <si>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</si>
  <si>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</si>
  <si>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</si>
  <si>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</si>
  <si>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</si>
  <si>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</si>
  <si>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</si>
  <si>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</si>
  <si>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</si>
  <si>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</si>
  <si>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</si>
  <si>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</si>
  <si>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</si>
  <si>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</si>
  <si>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</si>
  <si>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</si>
  <si>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</si>
  <si>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</si>
  <si>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</si>
  <si>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</si>
  <si>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</si>
  <si>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</si>
  <si>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</si>
  <si>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</si>
  <si>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</si>
  <si>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</si>
  <si>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</si>
  <si>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</si>
  <si>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</si>
  <si>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</si>
  <si>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</si>
  <si>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</si>
  <si>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</si>
  <si>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</si>
  <si>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</si>
  <si>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</si>
  <si>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</si>
  <si>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</si>
  <si>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</si>
  <si>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</si>
  <si>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</si>
  <si>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</si>
  <si>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</si>
  <si>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</si>
  <si>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</si>
  <si>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</si>
  <si>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</si>
  <si>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</si>
  <si>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</si>
  <si>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</si>
  <si>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</si>
  <si>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</si>
  <si>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</si>
  <si>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</si>
  <si>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</si>
  <si>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</si>
  <si>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</si>
  <si>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</si>
  <si>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</si>
  <si>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</si>
  <si>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</si>
  <si>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</si>
  <si>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</si>
  <si>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</si>
  <si>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</si>
  <si>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</si>
  <si>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</si>
  <si>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</si>
  <si>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</si>
  <si>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</si>
  <si>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</si>
  <si>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</si>
  <si>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</si>
  <si>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</si>
  <si>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</si>
  <si>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</si>
  <si>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</si>
  <si>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</si>
  <si>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</si>
  <si>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</si>
  <si>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</si>
  <si>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</si>
  <si>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</si>
  <si>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</si>
  <si>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</si>
  <si>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</si>
  <si>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</si>
  <si>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</si>
  <si>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</si>
  <si>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</si>
  <si>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</si>
  <si>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</si>
  <si>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</si>
  <si>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</si>
  <si>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</si>
  <si>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</si>
  <si>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</si>
  <si>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</si>
  <si>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</si>
  <si>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</si>
  <si>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</si>
  <si>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</si>
  <si>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</si>
  <si>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</si>
  <si>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</si>
  <si>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</si>
  <si>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</si>
  <si>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</si>
  <si>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</si>
  <si>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</si>
  <si>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</si>
  <si>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</si>
  <si>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</si>
  <si>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</si>
  <si>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</si>
  <si>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</si>
  <si>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</si>
  <si>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</si>
  <si>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</si>
  <si>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</si>
  <si>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</si>
  <si>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</si>
  <si>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</si>
  <si>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</si>
  <si>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</si>
  <si>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</si>
  <si>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</si>
  <si>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</si>
  <si>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</si>
  <si>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</si>
  <si>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</si>
  <si>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</si>
  <si>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</si>
  <si>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</si>
  <si>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</si>
  <si>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</si>
  <si>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</si>
  <si>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</si>
  <si>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</si>
  <si>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</si>
  <si>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</si>
  <si>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</si>
  <si>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</si>
  <si>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</si>
  <si>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</si>
  <si>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</si>
  <si>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</si>
  <si>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</si>
  <si>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</si>
  <si>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</si>
  <si>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</si>
  <si>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</si>
  <si>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</si>
  <si>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</si>
  <si>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</si>
  <si>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</si>
  <si>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</si>
  <si>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</si>
  <si>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</si>
  <si>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</si>
  <si>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</si>
  <si>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</si>
  <si>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</si>
  <si>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</si>
  <si>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</si>
  <si>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</si>
  <si>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</si>
  <si>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</si>
  <si>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</si>
  <si>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</si>
  <si>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</si>
  <si>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</si>
  <si>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</si>
  <si>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</si>
  <si>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</si>
  <si>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</si>
  <si>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</si>
  <si>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</si>
  <si>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</si>
  <si>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</si>
  <si>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</si>
  <si>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</si>
  <si>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</si>
  <si>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</si>
  <si>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</si>
  <si>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</si>
  <si>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</si>
  <si>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</si>
  <si>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</si>
  <si>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</si>
  <si>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</si>
  <si>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</si>
  <si>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</si>
  <si>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</si>
  <si>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</si>
  <si>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</si>
  <si>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</si>
  <si>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</si>
  <si>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</si>
  <si>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</si>
  <si>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</si>
  <si>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</si>
  <si>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</si>
  <si>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</si>
  <si>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</si>
  <si>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</si>
  <si>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</si>
  <si>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</si>
  <si>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</si>
  <si>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</si>
  <si>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</si>
  <si>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</si>
  <si>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</si>
  <si>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</si>
  <si>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</si>
  <si>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</si>
  <si>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</si>
  <si>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</si>
  <si>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</si>
  <si>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</si>
  <si>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</si>
  <si>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</si>
  <si>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</si>
  <si>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</si>
  <si>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</si>
  <si>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</si>
  <si>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</si>
  <si>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</si>
  <si>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</si>
  <si>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</si>
  <si>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</si>
  <si>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</si>
  <si>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</si>
  <si>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</si>
  <si>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</si>
  <si>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</si>
  <si>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</si>
  <si>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</si>
  <si>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</si>
  <si>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</si>
  <si>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</si>
  <si>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</si>
  <si>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</si>
  <si>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</si>
  <si>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</si>
  <si>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</si>
  <si>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</si>
  <si>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</si>
  <si>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</si>
  <si>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</si>
  <si>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</si>
  <si>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</si>
  <si>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</si>
  <si>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</si>
  <si>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</si>
  <si>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</si>
  <si>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</si>
  <si>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</si>
  <si>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</si>
  <si>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</si>
  <si>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</si>
  <si>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</si>
  <si>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</si>
  <si>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</si>
  <si>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</si>
  <si>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</si>
  <si>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</si>
  <si>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</si>
  <si>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</si>
  <si>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</si>
  <si>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</si>
  <si>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</si>
  <si>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</si>
  <si>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</si>
  <si>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</si>
  <si>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</si>
  <si>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</si>
  <si>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</si>
  <si>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</si>
  <si>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</si>
  <si>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</si>
  <si>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</si>
  <si>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</si>
  <si>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</si>
  <si>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</si>
  <si>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</si>
  <si>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</si>
  <si>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</si>
  <si>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</si>
  <si>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</si>
  <si>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</si>
  <si>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</si>
  <si>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</si>
  <si>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</si>
  <si>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</si>
  <si>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</si>
  <si>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</si>
  <si>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</si>
  <si>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</si>
  <si>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</si>
  <si>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</si>
  <si>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</si>
  <si>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</si>
  <si>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</si>
  <si>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</si>
  <si>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</si>
  <si>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</si>
  <si>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</si>
  <si>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</si>
  <si>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</si>
  <si>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</si>
  <si>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</si>
  <si>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</si>
  <si>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</si>
  <si>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</si>
  <si>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</si>
  <si>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</si>
  <si>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</si>
  <si>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</si>
  <si>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</si>
  <si>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</si>
  <si>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</si>
  <si>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</si>
  <si>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</si>
  <si>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</si>
  <si>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</si>
  <si>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</si>
  <si>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</si>
  <si>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</si>
  <si>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</si>
  <si>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</si>
  <si>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</si>
  <si>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</si>
  <si>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</si>
  <si>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</si>
  <si>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</si>
  <si>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</si>
  <si>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</si>
  <si>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</si>
  <si>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</si>
  <si>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</si>
  <si>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</si>
  <si>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</si>
  <si>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</si>
  <si>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</si>
  <si>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</si>
  <si>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</si>
  <si>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</si>
  <si>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</si>
  <si>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</si>
  <si>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</si>
  <si>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</si>
  <si>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</si>
  <si>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</si>
  <si>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</si>
  <si>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</si>
  <si>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</si>
  <si>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</si>
  <si>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</si>
  <si>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</si>
  <si>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</si>
  <si>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</si>
  <si>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</si>
  <si>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</si>
  <si>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</si>
  <si>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</si>
  <si>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</si>
  <si>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</si>
  <si>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</si>
  <si>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</si>
  <si>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</si>
  <si>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</si>
  <si>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</si>
  <si>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</si>
  <si>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</si>
  <si>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</si>
  <si>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</si>
  <si>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</si>
  <si>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</si>
  <si>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</si>
  <si>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</si>
  <si>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</si>
  <si>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</si>
  <si>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</si>
  <si>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</si>
  <si>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</si>
  <si>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</si>
  <si>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</si>
  <si>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</si>
  <si>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</si>
  <si>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</si>
  <si>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</si>
  <si>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</si>
  <si>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</si>
  <si>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</si>
  <si>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</si>
  <si>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</si>
  <si>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</si>
  <si>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</si>
  <si>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</si>
  <si>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</si>
  <si>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</si>
  <si>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</si>
  <si>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</si>
  <si>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</si>
  <si>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</si>
  <si>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</si>
  <si>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</si>
  <si>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</si>
  <si>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</si>
  <si>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</si>
  <si>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</si>
  <si>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</si>
  <si>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</si>
  <si>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</si>
  <si>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</si>
  <si>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</si>
  <si>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</si>
  <si>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</si>
  <si>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</si>
  <si>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</si>
  <si>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</si>
  <si>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</si>
  <si>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</si>
  <si>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</si>
  <si>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</si>
  <si>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</si>
  <si>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</si>
  <si>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</si>
  <si>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</si>
  <si>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</si>
  <si>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</si>
  <si>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</si>
  <si>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</si>
  <si>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</si>
  <si>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</si>
  <si>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</si>
  <si>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</si>
  <si>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</si>
  <si>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</si>
  <si>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</si>
  <si>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</si>
  <si>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</si>
  <si>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</si>
  <si>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</si>
  <si>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</si>
  <si>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</si>
  <si>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</si>
  <si>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</si>
  <si>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</si>
  <si>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</si>
  <si>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</si>
  <si>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</si>
  <si>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</si>
  <si>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</si>
  <si>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</si>
  <si>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</si>
  <si>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</si>
  <si>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</si>
  <si>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</si>
  <si>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</si>
  <si>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</si>
  <si>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</si>
  <si>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</si>
  <si>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</si>
  <si>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</si>
  <si>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</si>
  <si>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</si>
  <si>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</si>
  <si>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</si>
  <si>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</si>
  <si>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</si>
  <si>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</si>
  <si>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</si>
  <si>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</si>
  <si>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</si>
  <si>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</si>
  <si>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</si>
  <si>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</si>
  <si>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</si>
  <si>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</si>
  <si>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</si>
  <si>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</si>
  <si>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</si>
  <si>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</si>
  <si>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</si>
  <si>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</si>
  <si>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</si>
  <si>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</si>
  <si>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</si>
  <si>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</si>
  <si>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</si>
  <si>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</si>
  <si>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</si>
  <si>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</si>
  <si>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</si>
  <si>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</si>
  <si>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</si>
  <si>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</si>
  <si>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</si>
  <si>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</si>
  <si>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</si>
  <si>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</si>
  <si>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</si>
  <si>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</si>
  <si>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</si>
  <si>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</si>
  <si>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</si>
  <si>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</si>
  <si>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</si>
  <si>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</si>
  <si>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</si>
  <si>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</si>
  <si>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</si>
  <si>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</si>
  <si>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</si>
  <si>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</si>
  <si>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</si>
  <si>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</si>
  <si>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</si>
  <si>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</si>
  <si>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</si>
  <si>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</si>
  <si>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</si>
  <si>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</si>
  <si>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</si>
  <si>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</si>
  <si>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</si>
  <si>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</si>
  <si>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</si>
  <si>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</si>
  <si>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</si>
  <si>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</si>
  <si>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</si>
  <si>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</si>
  <si>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</si>
  <si>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</si>
  <si>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</si>
  <si>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</si>
  <si>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</si>
  <si>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</si>
  <si>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</si>
  <si>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</si>
  <si>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</si>
  <si>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</si>
  <si>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</si>
  <si>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</si>
  <si>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</si>
  <si>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</si>
  <si>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</si>
  <si>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</si>
  <si>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</si>
  <si>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</si>
  <si>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</si>
  <si>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</si>
  <si>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</si>
  <si>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</si>
  <si>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</si>
  <si>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</si>
  <si>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</si>
  <si>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</si>
  <si>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</si>
  <si>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</si>
  <si>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</si>
  <si>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</si>
  <si>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</si>
  <si>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</si>
  <si>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</si>
  <si>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</si>
  <si>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</si>
  <si>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</si>
  <si>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</si>
  <si>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</si>
  <si>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</si>
  <si>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</si>
  <si>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</si>
  <si>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</si>
  <si>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</si>
  <si>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</si>
  <si>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</si>
  <si>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</si>
  <si>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</si>
  <si>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</si>
  <si>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</si>
  <si>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</si>
  <si>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</si>
  <si>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</si>
  <si>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</si>
  <si>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</si>
  <si>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</si>
  <si>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</si>
  <si>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</si>
  <si>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</si>
  <si>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</si>
  <si>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</si>
  <si>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</si>
  <si>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</si>
  <si>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</si>
  <si>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</si>
  <si>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</si>
  <si>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</si>
  <si>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</si>
  <si>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</si>
  <si>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</si>
  <si>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</si>
  <si>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</si>
  <si>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</si>
  <si>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</si>
  <si>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</si>
  <si>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</si>
  <si>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</si>
  <si>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</si>
  <si>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</si>
  <si>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</si>
  <si>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</si>
  <si>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</si>
  <si>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</si>
  <si>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</si>
  <si>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</si>
  <si>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</si>
  <si>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</si>
  <si>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</si>
  <si>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</si>
  <si>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</si>
  <si>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</si>
  <si>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</si>
  <si>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</si>
  <si>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</si>
  <si>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</si>
  <si>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</si>
  <si>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</si>
  <si>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</si>
  <si>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</si>
  <si>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</si>
  <si>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</si>
  <si>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</si>
  <si>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</si>
  <si>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</si>
  <si>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</si>
  <si>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</si>
  <si>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</si>
  <si>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</si>
  <si>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</si>
  <si>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</si>
  <si>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</si>
  <si>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</si>
  <si>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</si>
  <si>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</si>
  <si>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</si>
  <si>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</si>
  <si>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</si>
  <si>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</si>
  <si>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</si>
  <si>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</si>
  <si>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</si>
  <si>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</si>
  <si>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</si>
  <si>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</si>
  <si>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</si>
  <si>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</si>
  <si>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</si>
  <si>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</si>
  <si>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</si>
  <si>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</si>
  <si>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</si>
  <si>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</si>
  <si>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</si>
  <si>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</si>
  <si>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</si>
  <si>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</si>
  <si>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</si>
  <si>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</si>
  <si>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</si>
  <si>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</si>
  <si>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</si>
  <si>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</si>
  <si>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</si>
  <si>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</si>
  <si>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</si>
  <si>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</si>
  <si>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</si>
  <si>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</si>
  <si>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</si>
  <si>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</si>
  <si>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</si>
  <si>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</si>
  <si>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</si>
  <si>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</si>
  <si>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</si>
  <si>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</si>
  <si>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</si>
  <si>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</si>
  <si>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</si>
  <si>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</si>
  <si>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</si>
  <si>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</si>
  <si>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</si>
  <si>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</si>
  <si>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</si>
  <si>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</si>
  <si>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</si>
  <si>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</si>
  <si>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</si>
  <si>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</si>
  <si>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</si>
  <si>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</si>
  <si>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</si>
  <si>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</si>
  <si>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</si>
  <si>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</si>
  <si>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</si>
  <si>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</si>
  <si>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</si>
  <si>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</si>
  <si>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</si>
  <si>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</si>
  <si>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</si>
  <si>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</si>
  <si>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</si>
  <si>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</si>
  <si>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</si>
  <si>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</si>
  <si>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</si>
  <si>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</si>
  <si>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</si>
  <si>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</si>
  <si>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</si>
  <si>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</si>
  <si>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</si>
  <si>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</si>
  <si>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</si>
  <si>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</si>
  <si>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</si>
  <si>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</si>
  <si>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</si>
  <si>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</si>
  <si>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</si>
  <si>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</si>
  <si>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</si>
  <si>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</si>
  <si>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</si>
  <si>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</si>
  <si>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</si>
  <si>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</si>
  <si>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</si>
  <si>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</si>
  <si>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</si>
  <si>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</si>
  <si>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</si>
  <si>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</si>
  <si>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</si>
  <si>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</si>
  <si>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</si>
  <si>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</si>
  <si>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</si>
  <si>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</si>
  <si>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</si>
  <si>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</si>
  <si>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</si>
  <si>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</si>
  <si>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</si>
  <si>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</si>
  <si>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</si>
  <si>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</si>
  <si>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</si>
  <si>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</si>
  <si>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</si>
  <si>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</si>
  <si>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</si>
  <si>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</si>
  <si>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</si>
  <si>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</si>
  <si>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</si>
  <si>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</si>
  <si>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</si>
  <si>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</si>
  <si>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</si>
  <si>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</si>
  <si>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</si>
  <si>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</si>
  <si>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</si>
  <si>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</si>
  <si>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</si>
  <si>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</si>
  <si>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</si>
  <si>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</si>
  <si>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</si>
  <si>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</si>
  <si>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</si>
  <si>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</si>
  <si>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</si>
  <si>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</si>
  <si>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</si>
  <si>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</si>
  <si>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</si>
  <si>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</si>
  <si>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</si>
  <si>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</si>
  <si>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</si>
  <si>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</si>
  <si>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</si>
  <si>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</si>
  <si>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</si>
  <si>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</si>
  <si>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</si>
  <si>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</si>
  <si>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</si>
  <si>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</si>
  <si>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</si>
  <si>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</si>
  <si>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</si>
  <si>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</si>
  <si>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</si>
  <si>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</si>
  <si>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</si>
  <si>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</si>
  <si>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</si>
  <si>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</si>
  <si>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</si>
  <si>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</si>
  <si>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</si>
  <si>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</si>
  <si>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</si>
  <si>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</si>
  <si>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</si>
  <si>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</si>
  <si>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</si>
  <si>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</si>
  <si>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</si>
  <si>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</si>
  <si>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</si>
  <si>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</si>
  <si>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</si>
  <si>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</si>
  <si>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</si>
  <si>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</si>
  <si>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</si>
  <si>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</si>
  <si>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</si>
  <si>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</si>
  <si>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</si>
  <si>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</si>
  <si>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</si>
  <si>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</si>
  <si>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</si>
  <si>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</si>
  <si>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</si>
  <si>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</si>
  <si>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</si>
  <si>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</si>
  <si>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</si>
  <si>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</si>
  <si>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</si>
  <si>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</si>
  <si>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</si>
  <si>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</si>
  <si>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</si>
  <si>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</si>
  <si>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</si>
  <si>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</si>
  <si>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</si>
  <si>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</si>
  <si>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</si>
  <si>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</si>
  <si>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</si>
  <si>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</si>
  <si>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</si>
  <si>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</si>
  <si>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</si>
  <si>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</si>
  <si>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</si>
  <si>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</si>
  <si>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</si>
  <si>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</si>
  <si>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</si>
  <si>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</si>
  <si>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</si>
  <si>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</si>
  <si>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</si>
  <si>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</si>
  <si>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</si>
  <si>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</si>
  <si>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</si>
  <si>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</si>
  <si>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</si>
  <si>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</si>
  <si>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</si>
  <si>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</si>
  <si>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</si>
  <si>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</si>
  <si>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</si>
  <si>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</si>
  <si>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</si>
  <si>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</si>
  <si>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</si>
  <si>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</si>
  <si>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</si>
  <si>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</si>
  <si>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</si>
  <si>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</si>
  <si>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</si>
  <si>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</si>
  <si>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</si>
  <si>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</si>
  <si>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</si>
  <si>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</si>
  <si>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</si>
  <si>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</si>
  <si>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</si>
  <si>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</si>
  <si>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</si>
  <si>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</si>
  <si>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</si>
  <si>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</si>
  <si>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</si>
  <si>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</si>
  <si>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</si>
  <si>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</si>
  <si>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</si>
  <si>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</si>
  <si>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</si>
  <si>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</si>
  <si>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</si>
  <si>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</si>
  <si>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</si>
  <si>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</si>
  <si>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</si>
  <si>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</si>
  <si>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</si>
  <si>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</si>
  <si>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</si>
  <si>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</si>
  <si>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</si>
  <si>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</si>
  <si>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</si>
  <si>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</si>
  <si>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</si>
  <si>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</si>
  <si>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</si>
  <si>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</si>
  <si>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</si>
  <si>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</si>
  <si>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</si>
  <si>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</si>
  <si>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</si>
  <si>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</si>
  <si>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</si>
  <si>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</si>
  <si>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</si>
  <si>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</si>
  <si>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</si>
  <si>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</si>
  <si>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</si>
  <si>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</si>
  <si>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</si>
  <si>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</si>
  <si>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</si>
  <si>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</si>
  <si>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</si>
  <si>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</si>
  <si>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</si>
  <si>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</si>
  <si>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</si>
  <si>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</si>
  <si>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</si>
  <si>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</si>
  <si>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</si>
  <si>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</si>
  <si>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</si>
  <si>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</si>
  <si>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</si>
  <si>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</si>
  <si>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</si>
  <si>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</si>
  <si>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</si>
  <si>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</si>
  <si>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</si>
  <si>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</si>
  <si>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</si>
  <si>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</si>
  <si>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</si>
  <si>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</si>
  <si>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</si>
  <si>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</si>
  <si>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</si>
  <si>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</si>
  <si>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</si>
  <si>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</si>
  <si>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</si>
  <si>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</si>
  <si>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</si>
  <si>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</si>
  <si>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</si>
  <si>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</si>
  <si>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</si>
  <si>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</si>
  <si>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</si>
  <si>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</si>
  <si>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</si>
  <si>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</si>
  <si>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</si>
  <si>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</si>
  <si>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</si>
  <si>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</si>
  <si>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</si>
  <si>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</si>
  <si>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</si>
  <si>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</si>
  <si>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</si>
  <si>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</si>
  <si>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</si>
  <si>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</si>
  <si>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</si>
  <si>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</si>
  <si>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</si>
  <si>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</si>
  <si>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</si>
  <si>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</si>
  <si>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</si>
  <si>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</si>
  <si>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</si>
  <si>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</si>
  <si>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</si>
  <si>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</si>
  <si>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</si>
  <si>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</si>
  <si>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</si>
  <si>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</si>
  <si>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</si>
  <si>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</si>
  <si>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</si>
  <si>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</si>
  <si>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</si>
  <si>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</si>
  <si>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</si>
  <si>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</si>
  <si>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</si>
  <si>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</si>
  <si>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</si>
  <si>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</si>
  <si>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</si>
  <si>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</si>
  <si>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</si>
  <si>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</si>
  <si>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</si>
  <si>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</si>
  <si>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</si>
  <si>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</si>
  <si>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</si>
  <si>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</si>
  <si>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</si>
  <si>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</si>
  <si>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</si>
  <si>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</si>
  <si>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</si>
  <si>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</si>
  <si>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</si>
  <si>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</si>
  <si>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</si>
  <si>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</si>
  <si>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</si>
  <si>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</si>
  <si>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</si>
  <si>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</si>
  <si>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</si>
  <si>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</si>
  <si>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</si>
  <si>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</si>
  <si>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</si>
  <si>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</si>
  <si>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</si>
  <si>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</si>
  <si>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</si>
  <si>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</si>
  <si>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</si>
  <si>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</si>
  <si>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</si>
  <si>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</si>
  <si>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</si>
  <si>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</si>
  <si>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</si>
  <si>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</si>
  <si>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</si>
  <si>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</si>
  <si>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</si>
  <si>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</si>
  <si>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</si>
  <si>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</si>
  <si>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</si>
  <si>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</si>
  <si>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</si>
  <si>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</si>
  <si>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</si>
  <si>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</si>
  <si>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</si>
  <si>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</si>
  <si>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</si>
  <si>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</si>
  <si>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</si>
  <si>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</si>
  <si>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</si>
  <si>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</si>
  <si>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</si>
  <si>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</si>
  <si>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</si>
  <si>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</si>
  <si>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</si>
  <si>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</si>
  <si>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</si>
  <si>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</si>
  <si>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</si>
  <si>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</si>
  <si>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</si>
  <si>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</si>
  <si>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</si>
  <si>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</si>
  <si>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</si>
  <si>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</si>
  <si>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</si>
  <si>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</si>
  <si>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</si>
  <si>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</si>
  <si>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</si>
  <si>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</si>
  <si>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</si>
  <si>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</si>
  <si>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</si>
  <si>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</si>
  <si>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</si>
  <si>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</si>
  <si>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</si>
  <si>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</si>
  <si>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</si>
  <si>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</si>
  <si>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</si>
  <si>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</si>
  <si>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</si>
  <si>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</si>
  <si>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</si>
  <si>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</si>
  <si>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</si>
  <si>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</si>
  <si>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</si>
  <si>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</si>
  <si>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</si>
  <si>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</si>
  <si>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</si>
  <si>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</si>
  <si>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</si>
  <si>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</si>
  <si>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</si>
  <si>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</si>
  <si>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</si>
  <si>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</si>
  <si>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</si>
  <si>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</si>
  <si>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</si>
  <si>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</si>
  <si>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</si>
  <si>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</si>
  <si>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</si>
  <si>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</si>
  <si>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</si>
  <si>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</si>
  <si>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</si>
  <si>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</si>
  <si>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</si>
  <si>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</si>
  <si>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</si>
  <si>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</si>
  <si>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</si>
  <si>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</si>
  <si>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</si>
  <si>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</si>
  <si>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</si>
  <si>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</si>
  <si>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</si>
  <si>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</si>
  <si>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</si>
  <si>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</si>
  <si>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</si>
  <si>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</si>
  <si>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</si>
  <si>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</si>
  <si>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</si>
  <si>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</si>
  <si>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</si>
  <si>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</si>
  <si>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</si>
  <si>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</si>
  <si>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</si>
  <si>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</si>
  <si>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</si>
  <si>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</si>
  <si>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</si>
  <si>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</si>
  <si>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</si>
  <si>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</si>
  <si>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</si>
  <si>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</si>
  <si>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</si>
  <si>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</si>
  <si>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</si>
  <si>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</si>
  <si>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</si>
  <si>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</si>
  <si>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</si>
  <si>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</si>
  <si>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</si>
  <si>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</si>
  <si>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</si>
  <si>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</si>
  <si>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</si>
  <si>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</si>
  <si>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</si>
  <si>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</si>
  <si>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</si>
  <si>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</si>
  <si>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</si>
  <si>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</si>
  <si>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</si>
  <si>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</si>
  <si>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</si>
  <si>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</si>
  <si>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</si>
  <si>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</si>
  <si>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</si>
  <si>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</si>
  <si>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</si>
  <si>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</si>
  <si>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</si>
  <si>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</si>
  <si>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</si>
  <si>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</si>
  <si>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</si>
  <si>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</si>
  <si>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</si>
  <si>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</si>
  <si>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</si>
  <si>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</si>
  <si>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</si>
  <si>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</si>
  <si>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</si>
  <si>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</si>
  <si>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</si>
  <si>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</si>
  <si>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</si>
  <si>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</si>
  <si>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</si>
  <si>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</si>
  <si>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</si>
  <si>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</si>
  <si>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</si>
  <si>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</si>
  <si>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</si>
  <si>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</si>
  <si>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</si>
  <si>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</si>
  <si>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</si>
  <si>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</si>
  <si>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</si>
  <si>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</si>
  <si>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</si>
  <si>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</si>
  <si>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</si>
  <si>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</si>
  <si>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</si>
  <si>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</si>
  <si>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</si>
  <si>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</si>
  <si>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</si>
  <si>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</si>
  <si>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</si>
  <si>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</si>
  <si>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</si>
  <si>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</si>
  <si>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</si>
  <si>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</si>
  <si>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</si>
  <si>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</si>
  <si>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</si>
  <si>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</si>
  <si>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</si>
  <si>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</si>
  <si>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</si>
  <si>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</si>
  <si>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</si>
  <si>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</si>
  <si>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</si>
  <si>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</si>
  <si>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</si>
  <si>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</si>
  <si>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</si>
  <si>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</si>
  <si>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</si>
  <si>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</si>
  <si>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</si>
  <si>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</si>
  <si>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</si>
  <si>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</si>
  <si>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</si>
  <si>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</si>
  <si>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</si>
  <si>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</si>
  <si>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</si>
  <si>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</si>
  <si>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</si>
  <si>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</si>
  <si>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</si>
  <si>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</si>
  <si>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</si>
  <si>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</si>
  <si>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</si>
  <si>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</si>
  <si>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</si>
  <si>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</si>
  <si>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</si>
  <si>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</si>
  <si>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</si>
  <si>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</si>
  <si>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</si>
  <si>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</si>
  <si>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</si>
  <si>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</si>
  <si>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</si>
  <si>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</si>
  <si>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</si>
  <si>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</si>
  <si>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</si>
  <si>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</si>
  <si>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</si>
  <si>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</si>
  <si>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</si>
  <si>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</si>
  <si>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</si>
  <si>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</si>
  <si>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</si>
  <si>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</si>
  <si>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</si>
  <si>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</si>
  <si>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</si>
  <si>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</si>
  <si>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</si>
  <si>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</si>
  <si>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</si>
  <si>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</si>
  <si>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</si>
  <si>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</si>
  <si>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</si>
  <si>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</si>
  <si>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</si>
  <si>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</si>
  <si>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</si>
  <si>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</si>
  <si>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</si>
  <si>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</si>
  <si>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</si>
  <si>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</si>
  <si>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</si>
  <si>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</si>
  <si>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</si>
  <si>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</si>
  <si>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</si>
  <si>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</si>
  <si>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</si>
  <si>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</si>
  <si>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</si>
  <si>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</si>
  <si>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</si>
  <si>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</si>
  <si>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</si>
  <si>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</si>
  <si>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</si>
  <si>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</si>
  <si>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</si>
  <si>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</si>
  <si>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</si>
  <si>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</si>
  <si>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</si>
  <si>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</si>
  <si>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</si>
  <si>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</si>
  <si>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</si>
  <si>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</si>
  <si>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</si>
  <si>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</si>
  <si>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</si>
  <si>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</si>
  <si>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</si>
  <si>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</si>
  <si>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</si>
  <si>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</si>
  <si>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</si>
  <si>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</si>
  <si>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</si>
  <si>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</si>
  <si>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</si>
  <si>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</si>
  <si>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</si>
  <si>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</si>
  <si>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</si>
  <si>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</si>
  <si>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</si>
  <si>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</si>
  <si>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</si>
  <si>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</si>
  <si>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</si>
  <si>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</si>
  <si>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</si>
  <si>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</si>
  <si>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</si>
  <si>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</si>
  <si>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</si>
  <si>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</si>
  <si>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</si>
  <si>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</si>
  <si>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</si>
  <si>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</si>
  <si>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</si>
  <si>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</si>
  <si>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</si>
  <si>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</si>
  <si>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</si>
  <si>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</si>
  <si>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</si>
  <si>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</si>
  <si>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</si>
  <si>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</si>
  <si>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</si>
  <si>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</si>
  <si>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</si>
  <si>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</si>
  <si>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</si>
  <si>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</si>
  <si>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</si>
  <si>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</si>
  <si>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</si>
  <si>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</si>
  <si>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</si>
  <si>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</si>
  <si>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</si>
  <si>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</si>
  <si>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</si>
  <si>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</si>
  <si>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</si>
  <si>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</si>
  <si>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</si>
  <si>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</si>
  <si>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</si>
  <si>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</si>
  <si>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</si>
  <si>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</si>
  <si>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</si>
  <si>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</si>
  <si>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</si>
  <si>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</si>
  <si>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</si>
  <si>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</si>
  <si>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</si>
  <si>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</si>
  <si>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</si>
  <si>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</si>
  <si>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</si>
  <si>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</si>
  <si>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</si>
  <si>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</si>
  <si>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</si>
  <si>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</si>
  <si>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</si>
  <si>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</si>
  <si>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</si>
  <si>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</si>
  <si>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</si>
  <si>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</si>
  <si>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</si>
  <si>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</si>
  <si>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</si>
  <si>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</si>
  <si>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</si>
  <si>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</si>
  <si>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</si>
  <si>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</si>
  <si>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</si>
  <si>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</si>
  <si>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</si>
  <si>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</si>
  <si>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</si>
  <si>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</si>
  <si>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</si>
  <si>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</si>
  <si>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</si>
  <si>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</si>
  <si>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</si>
  <si>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</si>
  <si>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</si>
  <si>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</si>
  <si>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</si>
  <si>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</si>
  <si>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</si>
  <si>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</si>
  <si>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</si>
  <si>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</si>
  <si>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</si>
  <si>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</si>
  <si>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</si>
  <si>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</si>
  <si>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</si>
  <si>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</si>
  <si>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</si>
  <si>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</si>
  <si>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</si>
  <si>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</si>
  <si>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</si>
  <si>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</si>
  <si>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</si>
  <si>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</si>
  <si>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</si>
  <si>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</si>
  <si>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</si>
  <si>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</si>
  <si>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</si>
  <si>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</si>
  <si>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</si>
  <si>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</si>
  <si>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</si>
  <si>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</si>
  <si>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</si>
  <si>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</si>
  <si>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</si>
  <si>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</si>
  <si>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</si>
  <si>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</si>
  <si>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</si>
  <si>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</si>
  <si>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</si>
  <si>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</si>
  <si>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</si>
  <si>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</si>
  <si>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</si>
  <si>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</si>
  <si>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</si>
  <si>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</si>
  <si>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</si>
  <si>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</si>
  <si>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</si>
  <si>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</si>
  <si>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</si>
  <si>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</si>
  <si>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</si>
  <si>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</si>
  <si>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</si>
  <si>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</si>
  <si>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</si>
  <si>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</si>
  <si>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</si>
  <si>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</si>
  <si>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</si>
  <si>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</si>
  <si>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</si>
  <si>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</si>
  <si>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</si>
  <si>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</si>
  <si>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</si>
  <si>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</si>
  <si>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</si>
  <si>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</si>
  <si>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</si>
  <si>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</si>
  <si>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</si>
  <si>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</si>
  <si>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</si>
  <si>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</si>
  <si>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</si>
  <si>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</si>
  <si>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</si>
  <si>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</si>
  <si>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</si>
  <si>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</si>
  <si>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</si>
  <si>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</si>
  <si>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</si>
  <si>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</si>
  <si>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</si>
  <si>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</si>
  <si>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</si>
  <si>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</si>
  <si>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</si>
  <si>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</si>
  <si>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</si>
  <si>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</si>
  <si>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</si>
  <si>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</si>
  <si>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</si>
  <si>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</si>
  <si>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</si>
  <si>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</si>
  <si>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</si>
  <si>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</si>
  <si>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</si>
  <si>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</si>
  <si>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</si>
  <si>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</si>
  <si>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</si>
  <si>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</si>
  <si>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</si>
  <si>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</si>
  <si>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</si>
  <si>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</si>
  <si>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</si>
  <si>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</si>
  <si>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</si>
  <si>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</si>
  <si>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</si>
  <si>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</si>
  <si>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</si>
  <si>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</si>
  <si>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</si>
  <si>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</si>
  <si>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</si>
  <si>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</si>
  <si>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</si>
  <si>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</si>
  <si>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</si>
  <si>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</si>
  <si>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</si>
  <si>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</si>
  <si>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</si>
  <si>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</si>
  <si>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</si>
  <si>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</si>
  <si>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</si>
  <si>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</si>
  <si>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</si>
  <si>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</si>
  <si>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</si>
  <si>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</si>
  <si>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</si>
  <si>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</si>
  <si>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</si>
  <si>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</si>
  <si>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</si>
  <si>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</si>
  <si>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</si>
  <si>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</si>
  <si>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</si>
  <si>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</si>
  <si>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</si>
  <si>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</si>
  <si>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</si>
  <si>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</si>
  <si>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</si>
  <si>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</si>
  <si>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</si>
  <si>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</si>
  <si>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</si>
  <si>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</si>
  <si>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</si>
  <si>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</si>
  <si>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</si>
  <si>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</si>
  <si>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</si>
  <si>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</si>
  <si>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</si>
  <si>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</si>
  <si>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</si>
  <si>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</si>
  <si>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</si>
  <si>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</si>
  <si>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</si>
  <si>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</si>
  <si>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</si>
  <si>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</si>
  <si>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</si>
  <si>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</si>
  <si>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</si>
  <si>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</si>
  <si>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</si>
  <si>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</si>
  <si>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</si>
  <si>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</si>
  <si>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</si>
  <si>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</si>
  <si>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</si>
  <si>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</si>
  <si>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</si>
  <si>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</si>
  <si>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</si>
  <si>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</si>
  <si>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</si>
  <si>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</si>
  <si>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</si>
  <si>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</si>
  <si>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</si>
  <si>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</si>
  <si>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</si>
  <si>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</si>
  <si>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</si>
  <si>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</si>
  <si>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</si>
  <si>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</si>
  <si>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</si>
  <si>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</si>
  <si>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</si>
  <si>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</si>
  <si>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</si>
  <si>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</si>
  <si>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</si>
  <si>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</si>
  <si>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</si>
  <si>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</si>
  <si>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</si>
  <si>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</si>
  <si>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</si>
  <si>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</si>
  <si>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</si>
  <si>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</si>
  <si>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</si>
  <si>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</si>
  <si>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</si>
  <si>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</si>
  <si>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</si>
  <si>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</si>
  <si>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</si>
  <si>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</si>
  <si>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</si>
  <si>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</si>
  <si>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</si>
  <si>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</si>
  <si>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</si>
  <si>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</si>
  <si>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</si>
  <si>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</si>
  <si>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</si>
  <si>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</si>
  <si>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</si>
  <si>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</si>
  <si>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</si>
  <si>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</si>
  <si>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</si>
  <si>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</si>
  <si>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</si>
  <si>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</si>
  <si>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</si>
  <si>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</si>
  <si>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</si>
  <si>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</si>
  <si>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</si>
  <si>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</si>
  <si>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</si>
  <si>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</si>
  <si>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</si>
  <si>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</si>
  <si>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</si>
  <si>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</si>
  <si>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</si>
  <si>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</si>
  <si>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</si>
  <si>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</si>
  <si>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</si>
  <si>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</si>
  <si>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</si>
  <si>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</si>
  <si>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</si>
  <si>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</si>
  <si>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</si>
  <si>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</si>
  <si>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</si>
  <si>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</si>
  <si>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</si>
  <si>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</si>
  <si>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</si>
  <si>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</si>
  <si>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</si>
  <si>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</si>
  <si>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</si>
  <si>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</si>
  <si>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</si>
  <si>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</si>
  <si>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</si>
  <si>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</si>
  <si>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</si>
  <si>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</si>
  <si>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</si>
  <si>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</si>
  <si>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</si>
  <si>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</si>
  <si>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</si>
  <si>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</si>
  <si>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</si>
  <si>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</si>
  <si>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</si>
  <si>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</si>
  <si>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</si>
  <si>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</si>
  <si>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</si>
  <si>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</si>
  <si>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</si>
  <si>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</si>
  <si>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</si>
  <si>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</si>
  <si>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</si>
  <si>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</si>
  <si>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</si>
  <si>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</si>
  <si>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</si>
  <si>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</si>
  <si>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</si>
  <si>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</si>
  <si>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</si>
  <si>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</si>
  <si>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</si>
  <si>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</si>
  <si>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</si>
  <si>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</si>
  <si>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</si>
  <si>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</si>
  <si>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</si>
  <si>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</si>
  <si>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</si>
  <si>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</si>
  <si>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</si>
  <si>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</si>
  <si>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</si>
  <si>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</si>
  <si>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</si>
  <si>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</si>
  <si>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</si>
  <si>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</si>
  <si>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</si>
  <si>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</si>
  <si>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</si>
  <si>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</si>
  <si>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</si>
  <si>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</si>
  <si>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</si>
  <si>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</si>
  <si>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</si>
  <si>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</si>
  <si>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</si>
  <si>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</si>
  <si>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</si>
  <si>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</si>
  <si>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</si>
  <si>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</si>
  <si>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</si>
  <si>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</si>
  <si>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</si>
  <si>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</si>
  <si>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</si>
  <si>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</si>
  <si>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</si>
  <si>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</si>
  <si>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</si>
  <si>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</si>
  <si>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</si>
  <si>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</si>
  <si>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</si>
  <si>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</si>
  <si>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</si>
  <si>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</si>
  <si>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</si>
  <si>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</si>
  <si>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</si>
  <si>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</si>
  <si>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</si>
  <si>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</si>
  <si>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</si>
  <si>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</si>
  <si>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</si>
  <si>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</si>
  <si>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</si>
  <si>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</si>
  <si>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</si>
  <si>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</si>
  <si>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</si>
  <si>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</si>
  <si>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</si>
  <si>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</si>
  <si>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</si>
  <si>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</si>
  <si>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</si>
  <si>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</si>
  <si>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</si>
  <si>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</si>
  <si>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</si>
  <si>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</si>
  <si>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</si>
  <si>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</si>
  <si>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</si>
  <si>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</si>
  <si>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</si>
  <si>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</si>
  <si>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</si>
  <si>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</si>
  <si>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</si>
  <si>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</si>
  <si>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</si>
  <si>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</si>
  <si>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</si>
  <si>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</si>
  <si>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</si>
  <si>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</si>
  <si>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</si>
  <si>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</si>
  <si>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</si>
  <si>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</si>
  <si>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</si>
  <si>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</si>
  <si>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</si>
  <si>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</si>
  <si>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</si>
  <si>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</si>
  <si>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</si>
  <si>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</si>
  <si>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</si>
  <si>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</si>
  <si>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</si>
  <si>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</si>
  <si>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</si>
  <si>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</si>
  <si>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</si>
  <si>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</si>
  <si>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</si>
  <si>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</si>
  <si>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</si>
  <si>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</si>
  <si>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</si>
  <si>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</si>
  <si>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</si>
  <si>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</si>
  <si>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</si>
  <si>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</si>
  <si>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</si>
  <si>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</si>
  <si>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</si>
  <si>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</si>
  <si>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</si>
  <si>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</si>
  <si>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</si>
  <si>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</si>
  <si>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</si>
  <si>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</si>
  <si>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</si>
  <si>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</si>
  <si>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</si>
  <si>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</si>
  <si>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</si>
  <si>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</si>
  <si>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</si>
  <si>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</si>
  <si>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</si>
  <si>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</si>
  <si>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</si>
  <si>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</si>
  <si>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</si>
  <si>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</si>
  <si>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</si>
  <si>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</si>
  <si>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</si>
  <si>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</si>
  <si>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</si>
  <si>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</si>
  <si>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</si>
  <si>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</si>
  <si>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</si>
  <si>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</si>
  <si>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</si>
  <si>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</si>
  <si>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</si>
  <si>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</si>
  <si>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</si>
  <si>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</si>
  <si>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</si>
  <si>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</si>
  <si>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</si>
  <si>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</si>
  <si>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</si>
  <si>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</si>
  <si>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</si>
  <si>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</si>
  <si>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</si>
  <si>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</si>
  <si>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</si>
  <si>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</si>
  <si>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</si>
  <si>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</si>
  <si>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</si>
  <si>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</si>
  <si>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</si>
  <si>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</si>
  <si>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</si>
  <si>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</si>
  <si>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</si>
  <si>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</si>
  <si>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</si>
  <si>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</si>
  <si>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</si>
  <si>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</si>
  <si>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</si>
  <si>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</si>
  <si>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</si>
  <si>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</si>
  <si>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</si>
  <si>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</si>
  <si>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</si>
  <si>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</si>
  <si>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</si>
  <si>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</si>
  <si>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</si>
  <si>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</si>
  <si>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</si>
  <si>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</si>
  <si>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</si>
  <si>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</si>
  <si>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</si>
  <si>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</si>
  <si>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</si>
  <si>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</si>
  <si>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</si>
  <si>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</si>
  <si>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</si>
  <si>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</si>
  <si>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</si>
  <si>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</si>
  <si>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</si>
  <si>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</si>
  <si>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</si>
  <si>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</si>
  <si>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</si>
  <si>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</si>
  <si>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</si>
  <si>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</si>
  <si>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</si>
  <si>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</si>
  <si>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</si>
  <si>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</si>
  <si>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</si>
  <si>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</si>
  <si>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</si>
  <si>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</si>
  <si>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</si>
  <si>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</si>
  <si>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</si>
  <si>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</si>
  <si>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</si>
  <si>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</si>
  <si>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</si>
  <si>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</si>
  <si>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</si>
  <si>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</si>
  <si>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</si>
  <si>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</si>
  <si>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</si>
  <si>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</si>
  <si>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</si>
  <si>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</si>
  <si>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</si>
  <si>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</si>
  <si>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</si>
  <si>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</si>
  <si>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</si>
  <si>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</si>
  <si>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</si>
  <si>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</si>
  <si>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</si>
  <si>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</si>
  <si>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</si>
  <si>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</si>
  <si>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</si>
  <si>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</si>
  <si>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</si>
  <si>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</si>
  <si>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</si>
  <si>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</si>
  <si>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</si>
  <si>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</si>
  <si>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</si>
  <si>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</si>
  <si>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</si>
  <si>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</si>
  <si>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</si>
  <si>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</si>
  <si>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</si>
  <si>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</si>
  <si>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</si>
  <si>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</si>
  <si>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</si>
  <si>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</si>
  <si>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</si>
  <si>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</si>
  <si>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</si>
  <si>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</si>
  <si>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</si>
  <si>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</si>
  <si>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</si>
  <si>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</si>
  <si>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</si>
  <si>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</si>
  <si>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</si>
  <si>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</si>
  <si>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</si>
  <si>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</si>
  <si>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</si>
  <si>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</si>
  <si>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</si>
  <si>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</si>
  <si>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</si>
  <si>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</si>
  <si>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</si>
  <si>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</si>
  <si>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</si>
  <si>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</si>
  <si>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</si>
  <si>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</si>
  <si>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</si>
  <si>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</si>
  <si>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</si>
  <si>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</si>
  <si>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</si>
  <si>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</si>
  <si>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</si>
  <si>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</si>
  <si>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</si>
  <si>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</si>
  <si>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</si>
  <si>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</si>
  <si>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</si>
  <si>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</si>
  <si>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</si>
  <si>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</si>
  <si>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</si>
  <si>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</si>
  <si>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</si>
  <si>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</si>
  <si>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</si>
  <si>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</si>
  <si>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</si>
  <si>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</si>
  <si>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</si>
  <si>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</si>
  <si>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</si>
  <si>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</si>
  <si>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</si>
  <si>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</si>
  <si>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</si>
  <si>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</si>
  <si>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</si>
  <si>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</si>
  <si>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</si>
  <si>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</si>
  <si>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</si>
  <si>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</si>
  <si>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</si>
  <si>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</si>
  <si>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</si>
  <si>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</si>
  <si>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</si>
  <si>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</si>
  <si>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</si>
  <si>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</si>
  <si>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</si>
  <si>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</si>
  <si>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</si>
  <si>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</si>
  <si>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</si>
  <si>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</si>
  <si>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</si>
  <si>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</si>
  <si>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</si>
  <si>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</si>
  <si>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</si>
  <si>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</si>
  <si>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</si>
  <si>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</si>
  <si>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</si>
  <si>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</si>
  <si>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</si>
  <si>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</si>
  <si>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</si>
  <si>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</si>
  <si>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</si>
  <si>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</si>
  <si>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</si>
  <si>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</si>
  <si>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</si>
  <si>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</si>
  <si>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</si>
  <si>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</si>
  <si>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</si>
  <si>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</si>
  <si>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</si>
  <si>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</si>
  <si>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</si>
  <si>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</si>
  <si>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</si>
  <si>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</si>
  <si>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</si>
  <si>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</si>
  <si>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</si>
  <si>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</si>
  <si>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</si>
  <si>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</si>
  <si>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</si>
  <si>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</si>
  <si>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</si>
  <si>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</si>
  <si>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</si>
  <si>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</si>
  <si>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</si>
  <si>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</si>
  <si>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</si>
  <si>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</si>
  <si>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</si>
  <si>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</si>
  <si>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</si>
  <si>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</si>
  <si>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</si>
  <si>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</si>
  <si>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</si>
  <si>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</si>
  <si>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</si>
  <si>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</si>
  <si>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</si>
  <si>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</si>
  <si>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</si>
  <si>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</si>
  <si>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</si>
  <si>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</si>
  <si>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</si>
  <si>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</si>
  <si>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</si>
  <si>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</si>
  <si>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</si>
  <si>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</si>
  <si>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</si>
  <si>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</si>
  <si>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</si>
  <si>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</si>
  <si>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</si>
  <si>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</si>
  <si>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</si>
  <si>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</si>
  <si>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</si>
  <si>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</si>
  <si>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</si>
  <si>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</si>
  <si>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</si>
  <si>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</si>
  <si>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</si>
  <si>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</si>
  <si>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</si>
  <si>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</si>
  <si>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</si>
  <si>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</si>
  <si>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</si>
  <si>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</si>
  <si>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</si>
  <si>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</si>
  <si>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</si>
  <si>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</si>
  <si>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</si>
  <si>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</si>
  <si>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</si>
  <si>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</si>
  <si>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</si>
  <si>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</si>
  <si>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</si>
  <si>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</si>
  <si>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</si>
  <si>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</si>
  <si>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</si>
  <si>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</si>
  <si>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</si>
  <si>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</si>
  <si>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</si>
  <si>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</si>
  <si>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</si>
  <si>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</si>
  <si>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</si>
  <si>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</si>
  <si>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</si>
  <si>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</si>
  <si>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</si>
  <si>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</si>
  <si>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</si>
  <si>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</si>
  <si>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</si>
  <si>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</si>
  <si>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</si>
  <si>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</si>
  <si>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</si>
  <si>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</si>
  <si>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</si>
  <si>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</si>
  <si>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</si>
  <si>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</si>
  <si>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</si>
  <si>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</si>
  <si>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</si>
  <si>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</si>
  <si>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</si>
  <si>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</si>
  <si>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</si>
  <si>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</si>
  <si>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</si>
  <si>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</si>
  <si>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</si>
  <si>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</si>
  <si>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</si>
  <si>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</si>
  <si>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</si>
  <si>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</si>
  <si>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</si>
  <si>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</si>
  <si>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</si>
  <si>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</si>
  <si>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</si>
  <si>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</si>
  <si>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</si>
  <si>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</si>
  <si>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</si>
  <si>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</si>
  <si>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</si>
  <si>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</si>
  <si>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</si>
  <si>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</si>
  <si>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</si>
  <si>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</si>
  <si>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</si>
  <si>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</si>
  <si>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</si>
  <si>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</si>
  <si>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</si>
  <si>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</si>
  <si>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</si>
  <si>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</si>
  <si>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</si>
  <si>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</si>
  <si>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</si>
  <si>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</si>
  <si>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</si>
  <si>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</si>
  <si>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</si>
  <si>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</si>
  <si>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</si>
  <si>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</si>
  <si>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</si>
  <si>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</si>
  <si>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</si>
  <si>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</si>
  <si>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</si>
  <si>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</si>
  <si>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</si>
  <si>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</si>
  <si>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</si>
  <si>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</si>
  <si>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</si>
  <si>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</si>
  <si>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</si>
  <si>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</si>
  <si>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</si>
  <si>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</si>
  <si>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</si>
  <si>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</si>
  <si>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</si>
  <si>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</si>
  <si>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</si>
  <si>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</si>
  <si>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</si>
  <si>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</si>
  <si>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</si>
  <si>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</si>
  <si>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</si>
  <si>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</si>
  <si>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</si>
  <si>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</si>
  <si>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</si>
  <si>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</si>
  <si>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</si>
  <si>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</si>
  <si>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</si>
  <si>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</si>
  <si>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</si>
  <si>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</si>
  <si>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</si>
  <si>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</si>
  <si>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</si>
  <si>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</si>
  <si>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</si>
  <si>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</si>
  <si>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</si>
  <si>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</si>
  <si>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</si>
  <si>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</si>
  <si>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</si>
  <si>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</si>
  <si>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</si>
  <si>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</si>
  <si>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</si>
  <si>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</si>
  <si>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</si>
  <si>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</si>
  <si>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</si>
  <si>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</si>
  <si>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</si>
  <si>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</si>
  <si>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</si>
  <si>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</si>
  <si>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</si>
  <si>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</si>
  <si>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</si>
  <si>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</si>
  <si>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</si>
  <si>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</si>
  <si>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</si>
  <si>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</si>
  <si>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</si>
  <si>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</si>
  <si>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</si>
  <si>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</si>
  <si>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</si>
  <si>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</si>
  <si>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</si>
  <si>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</si>
  <si>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</si>
  <si>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</si>
  <si>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</si>
  <si>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</si>
  <si>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</si>
  <si>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</si>
  <si>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</si>
  <si>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</si>
  <si>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</si>
  <si>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</si>
  <si>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</si>
  <si>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</si>
  <si>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</si>
  <si>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</si>
  <si>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</si>
  <si>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</si>
  <si>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</si>
  <si>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</si>
  <si>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</si>
  <si>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</si>
  <si>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</si>
  <si>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</si>
  <si>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</si>
  <si>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</si>
  <si>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</si>
  <si>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</si>
  <si>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</si>
  <si>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</si>
  <si>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</si>
  <si>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</si>
  <si>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</si>
  <si>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</si>
  <si>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</si>
  <si>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</si>
  <si>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</si>
  <si>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</si>
  <si>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</si>
  <si>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</si>
  <si>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</si>
  <si>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</si>
  <si>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</si>
  <si>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</si>
  <si>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</si>
  <si>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</si>
  <si>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</si>
  <si>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</si>
  <si>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</si>
  <si>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</si>
  <si>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</si>
  <si>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</si>
  <si>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</si>
  <si>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</si>
  <si>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</si>
  <si>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</si>
  <si>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</si>
  <si>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</si>
  <si>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</si>
  <si>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</si>
  <si>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</si>
  <si>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</si>
  <si>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</si>
  <si>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</si>
  <si>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</si>
  <si>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</si>
  <si>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</si>
  <si>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</si>
  <si>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</si>
  <si>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</si>
  <si>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</si>
  <si>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</si>
  <si>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</si>
  <si>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</si>
  <si>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</si>
  <si>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</si>
  <si>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</si>
  <si>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</si>
  <si>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</si>
  <si>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</si>
  <si>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</si>
  <si>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</si>
  <si>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</si>
  <si>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</si>
  <si>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</si>
  <si>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</si>
  <si>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</si>
  <si>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</si>
  <si>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</si>
  <si>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</si>
  <si>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</si>
  <si>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</si>
  <si>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</si>
  <si>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</si>
  <si>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</si>
  <si>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</si>
  <si>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</si>
  <si>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</si>
  <si>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</si>
  <si>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</si>
  <si>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</si>
  <si>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</si>
  <si>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</si>
  <si>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</si>
  <si>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</si>
  <si>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</si>
  <si>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</si>
  <si>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</si>
  <si>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</si>
  <si>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</si>
  <si>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</si>
  <si>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</si>
  <si>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</si>
  <si>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</si>
  <si>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</si>
  <si>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</si>
  <si>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</si>
  <si>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</si>
  <si>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</si>
  <si>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</si>
  <si>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</si>
  <si>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</si>
  <si>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</si>
  <si>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</si>
  <si>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</si>
  <si>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</si>
  <si>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</si>
  <si>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</si>
  <si>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</si>
  <si>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</si>
  <si>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</si>
  <si>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</si>
  <si>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</si>
  <si>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</si>
  <si>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</si>
  <si>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</si>
  <si>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</si>
  <si>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</si>
  <si>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</si>
  <si>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</si>
  <si>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</si>
  <si>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</si>
  <si>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</si>
  <si>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</si>
  <si>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</si>
  <si>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</si>
  <si>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</si>
  <si>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</si>
  <si>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</si>
  <si>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</si>
  <si>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</si>
  <si>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</si>
  <si>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</si>
  <si>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</si>
  <si>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</si>
  <si>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</si>
  <si>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</si>
  <si>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</si>
  <si>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</si>
  <si>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</si>
  <si>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</si>
  <si>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</si>
  <si>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</si>
  <si>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</si>
  <si>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</si>
  <si>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</si>
  <si>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</si>
  <si>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</si>
  <si>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</si>
  <si>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</si>
  <si>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</si>
  <si>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</si>
  <si>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</si>
  <si>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</si>
  <si>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</si>
  <si>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</si>
  <si>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</si>
  <si>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</si>
  <si>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</si>
  <si>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</si>
  <si>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</si>
  <si>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</si>
  <si>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</si>
  <si>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</si>
  <si>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</si>
  <si>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</si>
  <si>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</si>
  <si>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</si>
  <si>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</si>
  <si>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</si>
  <si>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</si>
  <si>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</si>
  <si>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</si>
  <si>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</si>
  <si>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</si>
  <si>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</si>
  <si>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</si>
  <si>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</si>
  <si>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</si>
  <si>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</si>
  <si>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</si>
  <si>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</si>
  <si>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</si>
  <si>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</si>
  <si>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</si>
  <si>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</si>
  <si>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</si>
  <si>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</si>
  <si>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</si>
  <si>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</si>
  <si>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</si>
  <si>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</si>
  <si>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</si>
  <si>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</si>
  <si>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</si>
  <si>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</si>
  <si>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</si>
  <si>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</si>
  <si>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</si>
  <si>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</si>
  <si>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</si>
  <si>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</si>
  <si>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</si>
  <si>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</si>
  <si>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</si>
  <si>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</si>
  <si>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</si>
  <si>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</si>
  <si>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</si>
  <si>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</si>
  <si>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</si>
  <si>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</si>
  <si>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</si>
  <si>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</si>
  <si>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</si>
  <si>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</si>
  <si>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</si>
  <si>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</si>
  <si>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</si>
  <si>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</si>
  <si>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</si>
  <si>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</si>
  <si>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</si>
  <si>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</si>
  <si>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</si>
  <si>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</si>
  <si>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</si>
  <si>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</si>
  <si>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</si>
  <si>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</si>
  <si>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</si>
  <si>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</si>
  <si>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</si>
  <si>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</si>
  <si>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</si>
  <si>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</si>
  <si>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</si>
  <si>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</si>
  <si>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</si>
  <si>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</si>
  <si>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</si>
  <si>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</si>
  <si>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</si>
  <si>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</si>
  <si>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</si>
  <si>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</si>
  <si>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</si>
  <si>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</si>
  <si>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</si>
  <si>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</si>
  <si>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</si>
  <si>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</si>
  <si>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</si>
  <si>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</si>
  <si>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</si>
  <si>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</si>
  <si>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</si>
  <si>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</si>
  <si>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</si>
  <si>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</si>
  <si>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</si>
  <si>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</si>
  <si>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</si>
  <si>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</si>
  <si>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</si>
  <si>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</si>
  <si>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</si>
  <si>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</si>
  <si>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</si>
  <si>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</si>
  <si>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</si>
  <si>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</si>
  <si>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</si>
  <si>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</si>
  <si>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</si>
  <si>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</si>
  <si>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</si>
  <si>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</si>
  <si>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</si>
  <si>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</si>
  <si>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</si>
  <si>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</si>
  <si>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</si>
  <si>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</si>
  <si>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</si>
  <si>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</si>
  <si>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</si>
  <si>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</si>
  <si>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</si>
  <si>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</si>
  <si>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</si>
  <si>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</si>
  <si>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</si>
  <si>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</si>
  <si>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</si>
  <si>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</si>
  <si>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</si>
  <si>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</si>
  <si>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</si>
  <si>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</si>
  <si>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</si>
  <si>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</si>
  <si>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</si>
  <si>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</si>
  <si>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</si>
  <si>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</si>
  <si>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</si>
  <si>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</si>
  <si>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</si>
  <si>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</si>
  <si>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</si>
  <si>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</si>
  <si>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</si>
  <si>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</si>
  <si>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</si>
  <si>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</si>
  <si>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</si>
  <si>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</si>
  <si>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</si>
  <si>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</si>
  <si>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</si>
  <si>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</si>
  <si>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</si>
  <si>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</si>
  <si>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</si>
  <si>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</si>
  <si>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</si>
  <si>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</si>
  <si>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</si>
  <si>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</si>
  <si>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</si>
  <si>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</si>
  <si>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</si>
  <si>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</si>
  <si>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</si>
  <si>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</si>
  <si>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</si>
  <si>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</si>
  <si>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</si>
  <si>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</si>
  <si>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</si>
  <si>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</si>
  <si>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</si>
  <si>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</si>
  <si>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</si>
  <si>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</si>
  <si>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</si>
  <si>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</si>
  <si>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</si>
  <si>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</si>
  <si>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</si>
  <si>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</si>
  <si>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</si>
  <si>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</si>
  <si>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</si>
  <si>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</si>
  <si>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</si>
  <si>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</si>
  <si>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</si>
  <si>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</si>
  <si>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</si>
  <si>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</si>
  <si>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</si>
  <si>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</si>
  <si>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</si>
  <si>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</si>
  <si>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</si>
  <si>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</si>
  <si>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</si>
  <si>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</si>
  <si>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</si>
  <si>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</si>
  <si>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</si>
  <si>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</si>
  <si>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</si>
  <si>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</si>
  <si>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</si>
  <si>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</si>
  <si>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</si>
  <si>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</si>
  <si>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</si>
  <si>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</si>
  <si>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</si>
  <si>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</si>
  <si>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</si>
  <si>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</si>
  <si>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</si>
  <si>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</si>
  <si>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</si>
  <si>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</si>
  <si>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</si>
  <si>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</si>
  <si>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</si>
  <si>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</si>
  <si>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</si>
  <si>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</si>
  <si>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</si>
  <si>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</si>
  <si>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</si>
  <si>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</si>
  <si>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</si>
  <si>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</si>
  <si>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</si>
  <si>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</si>
  <si>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</si>
  <si>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</si>
  <si>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</si>
  <si>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</si>
  <si>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</si>
  <si>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</si>
  <si>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</si>
  <si>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</si>
  <si>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</si>
  <si>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</si>
  <si>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</si>
  <si>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</si>
  <si>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</si>
  <si>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</si>
  <si>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</si>
  <si>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</si>
  <si>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</si>
  <si>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</si>
  <si>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</si>
  <si>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</si>
  <si>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</si>
  <si>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</si>
  <si>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</si>
  <si>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</si>
  <si>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</si>
  <si>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</si>
  <si>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</si>
  <si>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</si>
  <si>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</si>
  <si>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</si>
  <si>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</si>
  <si>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</si>
  <si>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</si>
  <si>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</si>
  <si>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</si>
  <si>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</si>
  <si>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</si>
  <si>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</si>
  <si>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</si>
  <si>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</si>
  <si>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</si>
  <si>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</si>
  <si>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</si>
  <si>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</si>
  <si>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</si>
  <si>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</si>
  <si>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</si>
  <si>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</si>
  <si>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</si>
  <si>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</si>
  <si>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</si>
  <si>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</si>
  <si>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</si>
  <si>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</si>
  <si>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</si>
  <si>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</si>
  <si>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</si>
  <si>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</si>
  <si>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</si>
  <si>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</si>
  <si>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</si>
  <si>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</si>
  <si>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</si>
  <si>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</si>
  <si>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</si>
  <si>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</si>
  <si>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</si>
  <si>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</si>
  <si>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</si>
  <si>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</si>
  <si>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</si>
  <si>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</si>
  <si>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</si>
  <si>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</si>
  <si>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</si>
  <si>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</si>
  <si>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</si>
  <si>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</si>
  <si>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</si>
  <si>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</si>
  <si>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</si>
  <si>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</si>
  <si>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</si>
  <si>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</si>
  <si>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</si>
  <si>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</si>
  <si>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</si>
  <si>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</si>
  <si>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</si>
  <si>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</si>
  <si>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</si>
  <si>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</si>
  <si>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</si>
  <si>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</si>
  <si>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</si>
  <si>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</si>
  <si>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</si>
  <si>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</si>
  <si>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</si>
  <si>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</si>
  <si>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</si>
  <si>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</si>
  <si>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</si>
  <si>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</si>
  <si>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</si>
  <si>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</si>
  <si>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</si>
  <si>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</si>
  <si>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</si>
  <si>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</si>
  <si>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</si>
  <si>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</si>
  <si>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</si>
  <si>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</si>
  <si>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</si>
  <si>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</si>
  <si>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</si>
  <si>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</si>
  <si>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</si>
  <si>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</si>
  <si>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</si>
  <si>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</si>
  <si>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</si>
  <si>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</si>
  <si>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</si>
  <si>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</si>
  <si>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</si>
  <si>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</si>
  <si>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</si>
  <si>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</si>
  <si>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</si>
  <si>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</si>
  <si>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</si>
  <si>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</si>
  <si>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</si>
  <si>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</si>
  <si>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</si>
  <si>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</si>
  <si>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</si>
  <si>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</si>
  <si>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</si>
  <si>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</si>
  <si>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</si>
  <si>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</si>
  <si>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</si>
  <si>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</si>
  <si>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</si>
  <si>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</si>
  <si>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</si>
  <si>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</si>
  <si>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</si>
  <si>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</si>
  <si>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</si>
  <si>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</si>
  <si>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</si>
  <si>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</si>
  <si>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</si>
  <si>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</si>
  <si>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</si>
  <si>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</si>
  <si>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</si>
  <si>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</si>
  <si>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</si>
  <si>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</si>
  <si>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</si>
  <si>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</si>
  <si>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</si>
  <si>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</si>
  <si>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</si>
  <si>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</si>
  <si>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</si>
  <si>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</si>
  <si>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</si>
  <si>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</si>
  <si>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</si>
  <si>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</si>
  <si>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</si>
  <si>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</si>
  <si>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</si>
  <si>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</si>
  <si>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</si>
  <si>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</si>
  <si>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</si>
  <si>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</si>
  <si>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</si>
  <si>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</si>
  <si>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</si>
  <si>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</si>
  <si>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</si>
  <si>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</si>
  <si>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</si>
  <si>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</si>
  <si>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</si>
  <si>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</si>
  <si>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</si>
  <si>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</si>
  <si>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</si>
  <si>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</si>
  <si>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</si>
  <si>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</si>
  <si>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</si>
  <si>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</si>
  <si>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</si>
  <si>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</si>
  <si>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</si>
  <si>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</si>
  <si>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</si>
  <si>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</si>
  <si>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</si>
  <si>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</si>
  <si>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</si>
  <si>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</si>
  <si>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</si>
  <si>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</si>
  <si>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</si>
  <si>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</si>
  <si>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</si>
  <si>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</si>
  <si>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</si>
  <si>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</si>
  <si>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</si>
  <si>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</si>
  <si>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</si>
  <si>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</si>
  <si>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</si>
  <si>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</si>
  <si>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</si>
  <si>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</si>
  <si>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</si>
  <si>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</si>
  <si>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</si>
  <si>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</si>
  <si>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</si>
  <si>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</si>
  <si>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</si>
  <si>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</si>
  <si>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</si>
  <si>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</si>
  <si>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</si>
  <si>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</si>
  <si>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</si>
  <si>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</si>
  <si>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</si>
  <si>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</si>
  <si>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</si>
  <si>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</si>
  <si>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</si>
  <si>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</si>
  <si>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</si>
  <si>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</si>
  <si>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</si>
  <si>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</si>
  <si>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</si>
  <si>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</si>
  <si>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</si>
  <si>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</si>
  <si>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</si>
  <si>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</si>
  <si>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</si>
  <si>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</si>
  <si>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</si>
  <si>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</si>
  <si>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</si>
  <si>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</si>
  <si>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</si>
  <si>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</si>
  <si>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</si>
  <si>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</si>
  <si>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</si>
  <si>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</si>
  <si>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</si>
  <si>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</si>
  <si>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</si>
  <si>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</si>
  <si>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</si>
  <si>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</si>
  <si>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</si>
  <si>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</si>
  <si>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</si>
  <si>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</si>
  <si>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</si>
  <si>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</si>
  <si>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</si>
  <si>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</si>
  <si>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</si>
  <si>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</si>
  <si>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</si>
  <si>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</si>
  <si>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</si>
  <si>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</si>
  <si>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</si>
  <si>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</si>
  <si>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</si>
  <si>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</si>
  <si>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</si>
  <si>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</si>
  <si>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</si>
  <si>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</si>
  <si>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</si>
  <si>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</si>
  <si>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</si>
  <si>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</si>
  <si>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</si>
  <si>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</si>
  <si>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</si>
  <si>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</si>
  <si>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</si>
  <si>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</si>
  <si>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</si>
  <si>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</si>
  <si>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</si>
  <si>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</si>
  <si>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</si>
  <si>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</si>
  <si>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</si>
  <si>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</si>
  <si>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</si>
  <si>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</si>
  <si>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</si>
  <si>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</si>
  <si>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</si>
  <si>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</si>
  <si>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</si>
  <si>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</si>
  <si>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</si>
  <si>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</si>
  <si>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</si>
  <si>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</si>
  <si>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</si>
  <si>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</si>
  <si>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</si>
  <si>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</si>
  <si>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</si>
  <si>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</si>
  <si>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</si>
  <si>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</si>
  <si>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</si>
  <si>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</si>
  <si>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</si>
  <si>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</si>
  <si>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</si>
  <si>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</si>
  <si>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</si>
  <si>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</si>
  <si>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</si>
  <si>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</si>
  <si>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</si>
  <si>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</si>
  <si>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</si>
  <si>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</si>
  <si>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</si>
  <si>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</si>
  <si>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</si>
  <si>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</si>
  <si>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</si>
  <si>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</si>
  <si>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</si>
  <si>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</si>
  <si>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</si>
  <si>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</si>
  <si>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</si>
  <si>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</si>
  <si>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</si>
  <si>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</si>
  <si>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</si>
  <si>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</si>
  <si>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</si>
  <si>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</si>
  <si>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</si>
  <si>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</si>
  <si>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</si>
  <si>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</si>
  <si>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</si>
  <si>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</si>
  <si>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</si>
  <si>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</si>
  <si>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</si>
  <si>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</si>
  <si>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</si>
  <si>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</si>
  <si>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</si>
  <si>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</si>
  <si>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</si>
  <si>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</si>
  <si>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</si>
  <si>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</si>
  <si>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</si>
  <si>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</si>
  <si>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</si>
  <si>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</si>
  <si>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</si>
  <si>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</si>
  <si>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</si>
  <si>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</si>
  <si>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</si>
  <si>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</si>
  <si>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</si>
  <si>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</si>
  <si>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</si>
  <si>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</si>
  <si>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</si>
  <si>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</si>
  <si>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</si>
  <si>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</si>
  <si>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</si>
  <si>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</si>
  <si>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</si>
  <si>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</si>
  <si>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</si>
  <si>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</si>
  <si>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</si>
  <si>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</si>
  <si>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</si>
  <si>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</si>
  <si>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</si>
  <si>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</si>
  <si>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</si>
  <si>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</si>
  <si>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</si>
  <si>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</si>
  <si>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</si>
  <si>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</si>
  <si>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</si>
  <si>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</si>
  <si>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</si>
  <si>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</si>
  <si>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</si>
  <si>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</si>
  <si>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</si>
  <si>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</si>
  <si>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</si>
  <si>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</si>
  <si>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</si>
  <si>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</si>
  <si>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</si>
  <si>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</si>
  <si>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</si>
  <si>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</si>
  <si>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</si>
  <si>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</si>
  <si>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</si>
  <si>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</si>
  <si>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</si>
  <si>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</si>
  <si>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</si>
  <si>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</si>
  <si>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</si>
  <si>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</si>
  <si>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</si>
  <si>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</si>
  <si>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</si>
  <si>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</si>
  <si>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</si>
  <si>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</si>
  <si>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</si>
  <si>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</si>
  <si>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</si>
  <si>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</si>
  <si>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</si>
  <si>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</si>
  <si>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</si>
  <si>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</si>
  <si>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</si>
  <si>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</si>
  <si>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</si>
  <si>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</si>
  <si>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</si>
  <si>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</si>
  <si>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</si>
  <si>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</si>
  <si>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</si>
  <si>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</si>
  <si>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</si>
  <si>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</si>
  <si>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</si>
  <si>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</si>
  <si>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</si>
  <si>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</si>
  <si>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</si>
  <si>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</si>
  <si>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</si>
  <si>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</si>
  <si>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</si>
  <si>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</si>
  <si>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</si>
  <si>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</si>
  <si>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</si>
  <si>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</si>
  <si>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</si>
  <si>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</si>
  <si>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</si>
  <si>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</si>
  <si>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</si>
  <si>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</si>
  <si>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</si>
  <si>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</si>
  <si>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</si>
  <si>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</si>
  <si>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</si>
  <si>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</si>
  <si>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</si>
  <si>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</si>
  <si>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</si>
  <si>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</si>
  <si>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</si>
  <si>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</si>
  <si>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</si>
  <si>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</si>
  <si>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</si>
  <si>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</si>
  <si>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</si>
  <si>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</si>
  <si>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</si>
  <si>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</si>
  <si>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</si>
  <si>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</si>
  <si>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</si>
  <si>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</si>
  <si>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</si>
  <si>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</si>
  <si>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</si>
  <si>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</si>
  <si>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</si>
  <si>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</si>
  <si>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</si>
  <si>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</si>
  <si>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</si>
  <si>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</si>
  <si>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</si>
  <si>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</si>
  <si>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</si>
  <si>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</si>
  <si>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</si>
  <si>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</si>
  <si>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</si>
  <si>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</si>
  <si>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</si>
  <si>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</si>
  <si>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</si>
  <si>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</si>
  <si>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</si>
  <si>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</si>
  <si>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</si>
  <si>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</si>
  <si>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</si>
  <si>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</si>
  <si>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</si>
  <si>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</si>
  <si>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</si>
  <si>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</si>
  <si>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</si>
  <si>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</si>
  <si>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</si>
  <si>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</si>
  <si>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</si>
  <si>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</si>
  <si>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</si>
  <si>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</si>
  <si>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</si>
  <si>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</si>
  <si>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</si>
  <si>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</si>
  <si>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</si>
  <si>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</si>
  <si>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</si>
  <si>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</si>
  <si>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</si>
  <si>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</si>
  <si>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</si>
  <si>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</si>
  <si>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</si>
  <si>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</si>
  <si>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</si>
  <si>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</si>
  <si>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</si>
  <si>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</si>
  <si>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</si>
  <si>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</si>
  <si>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</si>
  <si>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</si>
  <si>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</si>
  <si>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</si>
  <si>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</si>
  <si>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</si>
  <si>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</si>
  <si>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</si>
  <si>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</si>
  <si>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</si>
  <si>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</si>
  <si>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</si>
  <si>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</si>
  <si>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</si>
  <si>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</si>
  <si>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</si>
  <si>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</si>
  <si>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</si>
  <si>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</si>
  <si>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</si>
  <si>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</si>
  <si>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</si>
  <si>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</si>
  <si>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</si>
  <si>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</si>
  <si>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</si>
  <si>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</si>
  <si>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</si>
  <si>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</si>
  <si>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</si>
  <si>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</si>
  <si>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</si>
  <si>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</si>
  <si>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</si>
  <si>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</si>
  <si>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</si>
  <si>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</si>
  <si>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</si>
  <si>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</si>
  <si>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</si>
  <si>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</si>
  <si>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</si>
  <si>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</si>
  <si>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</si>
  <si>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</si>
  <si>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</si>
  <si>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</si>
  <si>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</si>
  <si>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</si>
  <si>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</si>
  <si>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</si>
  <si>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</si>
  <si>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</si>
  <si>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</si>
  <si>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</si>
  <si>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</si>
  <si>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</si>
  <si>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</si>
  <si>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</si>
  <si>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</si>
  <si>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</si>
  <si>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</si>
  <si>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</si>
  <si>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</si>
  <si>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</si>
  <si>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</si>
  <si>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</si>
  <si>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</si>
  <si>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</si>
  <si>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</si>
  <si>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</si>
  <si>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</si>
  <si>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</si>
  <si>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</si>
  <si>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</si>
  <si>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</si>
  <si>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</si>
  <si>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</si>
  <si>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</si>
  <si>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</si>
  <si>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</si>
  <si>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</si>
  <si>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</si>
  <si>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</si>
  <si>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</si>
  <si>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</si>
  <si>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</si>
  <si>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</si>
  <si>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</si>
  <si>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</si>
  <si>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</si>
  <si>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</si>
  <si>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</si>
  <si>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</si>
  <si>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</si>
  <si>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</si>
  <si>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</si>
  <si>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</si>
  <si>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</si>
  <si>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</si>
  <si>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</si>
  <si>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</si>
  <si>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</si>
  <si>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</si>
  <si>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</si>
  <si>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</si>
  <si>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</si>
  <si>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</si>
  <si>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</si>
  <si>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</si>
  <si>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</si>
  <si>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</si>
  <si>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</si>
  <si>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</si>
  <si>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</si>
  <si>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</si>
  <si>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</si>
  <si>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</si>
  <si>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</si>
  <si>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</si>
  <si>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</si>
  <si>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</si>
  <si>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</si>
  <si>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</si>
  <si>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</si>
  <si>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</si>
  <si>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</si>
  <si>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</si>
  <si>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</si>
  <si>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</si>
  <si>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</si>
  <si>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</si>
  <si>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</si>
  <si>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</si>
  <si>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</si>
  <si>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</si>
  <si>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</si>
  <si>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</si>
  <si>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</si>
  <si>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</si>
  <si>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</si>
  <si>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</si>
  <si>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</si>
  <si>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</si>
  <si>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</si>
  <si>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</si>
  <si>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</si>
  <si>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</si>
  <si>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</si>
  <si>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</si>
  <si>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</si>
  <si>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</si>
  <si>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</si>
  <si>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</si>
  <si>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</si>
  <si>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</si>
  <si>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</si>
  <si>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</si>
  <si>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</si>
  <si>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</si>
  <si>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</si>
  <si>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</si>
  <si>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</si>
  <si>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</si>
  <si>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</si>
  <si>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</si>
  <si>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</si>
  <si>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</si>
  <si>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</si>
  <si>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</si>
  <si>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</si>
  <si>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</si>
  <si>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</si>
  <si>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</si>
  <si>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</si>
  <si>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</si>
  <si>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</si>
  <si>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</si>
  <si>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</si>
  <si>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</si>
  <si>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</si>
  <si>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</si>
  <si>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</si>
  <si>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</si>
  <si>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</si>
  <si>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</si>
  <si>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</si>
  <si>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</si>
  <si>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</si>
  <si>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</si>
  <si>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</si>
  <si>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</si>
  <si>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</si>
  <si>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</si>
  <si>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</si>
  <si>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</si>
  <si>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</si>
  <si>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</si>
  <si>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</si>
  <si>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</si>
  <si>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</si>
  <si>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</si>
  <si>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</si>
  <si>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</si>
  <si>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</si>
  <si>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</si>
  <si>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</si>
  <si>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</si>
  <si>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</si>
  <si>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</si>
  <si>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</si>
  <si>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</si>
  <si>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</si>
  <si>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</si>
  <si>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</si>
  <si>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</si>
  <si>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</si>
  <si>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</si>
  <si>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</si>
  <si>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</si>
  <si>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</si>
  <si>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</si>
  <si>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</si>
  <si>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</si>
  <si>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</si>
  <si>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</si>
  <si>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</si>
  <si>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</si>
  <si>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</si>
  <si>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</si>
  <si>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</si>
  <si>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</si>
  <si>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</si>
  <si>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</si>
  <si>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</si>
  <si>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</si>
  <si>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</si>
  <si>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</si>
  <si>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</si>
  <si>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</si>
  <si>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</si>
  <si>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</si>
  <si>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</si>
  <si>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</si>
  <si>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</si>
  <si>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</si>
  <si>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</si>
  <si>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</si>
  <si>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</si>
  <si>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</si>
  <si>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</si>
  <si>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</si>
  <si>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</si>
  <si>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</si>
  <si>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</si>
  <si>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</si>
  <si>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</si>
  <si>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</si>
  <si>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</si>
  <si>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</si>
  <si>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</si>
  <si>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</si>
  <si>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</si>
  <si>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</si>
  <si>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</si>
  <si>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</si>
  <si>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</si>
  <si>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</si>
  <si>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</si>
  <si>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</si>
  <si>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</si>
  <si>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</si>
  <si>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</si>
  <si>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</si>
  <si>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</si>
  <si>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</si>
  <si>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</si>
  <si>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</si>
  <si>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</si>
  <si>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</si>
  <si>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</si>
  <si>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</si>
  <si>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</si>
  <si>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</si>
  <si>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</si>
  <si>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</si>
  <si>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</si>
  <si>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</si>
  <si>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</si>
  <si>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</si>
  <si>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</si>
  <si>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</si>
  <si>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</si>
  <si>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</si>
  <si>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</si>
  <si>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</si>
  <si>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</si>
  <si>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</si>
  <si>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</si>
  <si>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</si>
  <si>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</si>
  <si>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</si>
  <si>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</si>
  <si>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</si>
  <si>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</si>
  <si>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</si>
  <si>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</si>
  <si>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</si>
  <si>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</si>
  <si>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</si>
  <si>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</si>
  <si>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</si>
  <si>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</si>
  <si>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</si>
  <si>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</si>
  <si>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</si>
  <si>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</si>
  <si>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</si>
  <si>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</si>
  <si>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</si>
  <si>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</si>
  <si>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</si>
  <si>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</si>
  <si>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</si>
  <si>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</si>
  <si>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</si>
  <si>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</si>
  <si>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</si>
  <si>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</si>
  <si>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</si>
  <si>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</si>
  <si>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</si>
  <si>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</si>
  <si>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</si>
  <si>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</si>
  <si>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</si>
  <si>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</si>
  <si>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</si>
  <si>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</si>
  <si>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</si>
  <si>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</si>
  <si>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</si>
  <si>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</si>
  <si>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</si>
  <si>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</si>
  <si>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</si>
  <si>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</si>
  <si>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</si>
  <si>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</si>
  <si>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</si>
  <si>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</si>
  <si>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</si>
  <si>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</si>
  <si>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</si>
  <si>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</si>
  <si>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</si>
  <si>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</si>
  <si>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</si>
  <si>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</si>
  <si>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</si>
  <si>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</si>
  <si>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</si>
  <si>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</si>
  <si>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</si>
  <si>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</si>
  <si>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</si>
  <si>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</si>
  <si>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</si>
  <si>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</si>
  <si>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</si>
  <si>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</si>
  <si>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</si>
  <si>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</si>
  <si>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</si>
  <si>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</si>
  <si>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</si>
  <si>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</si>
  <si>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</si>
  <si>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</si>
  <si>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</si>
  <si>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</si>
  <si>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</si>
  <si>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</si>
  <si>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</si>
  <si>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</si>
  <si>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</si>
  <si>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</si>
  <si>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</si>
  <si>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</si>
  <si>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</si>
  <si>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</si>
  <si>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</si>
  <si>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</si>
  <si>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</si>
  <si>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</si>
  <si>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</si>
  <si>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</si>
  <si>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</si>
  <si>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</si>
  <si>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</si>
  <si>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</si>
  <si>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</si>
  <si>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</si>
  <si>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</si>
  <si>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</si>
  <si>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</si>
  <si>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</si>
  <si>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</si>
  <si>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</si>
  <si>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</si>
  <si>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</si>
  <si>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</si>
  <si>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</si>
  <si>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</si>
  <si>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</si>
  <si>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</si>
  <si>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</si>
  <si>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</si>
  <si>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</si>
  <si>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</si>
  <si>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</si>
  <si>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</si>
  <si>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</si>
  <si>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</si>
  <si>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</si>
  <si>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</si>
  <si>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</si>
  <si>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</si>
  <si>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</si>
  <si>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</si>
  <si>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</si>
  <si>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</si>
  <si>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</si>
  <si>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</si>
  <si>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</si>
  <si>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</si>
  <si>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</si>
  <si>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</si>
  <si>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</si>
  <si>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</si>
  <si>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</si>
  <si>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</si>
  <si>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</si>
  <si>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</si>
  <si>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</si>
  <si>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</si>
  <si>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</si>
  <si>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</si>
  <si>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</si>
  <si>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</si>
  <si>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</si>
  <si>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</si>
  <si>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</si>
  <si>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</si>
  <si>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</si>
  <si>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</si>
  <si>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</si>
  <si>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</si>
  <si>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</si>
  <si>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</si>
  <si>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</si>
  <si>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</si>
  <si>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</si>
  <si>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</si>
  <si>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</si>
  <si>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</si>
  <si>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</si>
  <si>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</si>
  <si>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</si>
  <si>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</si>
  <si>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PCM-20251029-00000079</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</si>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</sst>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6" style="50" customWidth="1"/>
    <col min="11" max="11" width="58.19921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296.12693796295935</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0.44762083332898328</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0.44632453703525243</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82">
        <v>45959.041087962964</v>
      </c>
      <c r="G5" s="181">
        <f ca="1">IFERROR(NOW()-F5,"")</f>
        <v>3.4275925921974704E-2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c r="B6" s="134" t="str">
        <f>IFERROR(VLOOKUP(D6,DB!A:K,11,0),"")</f>
        <v/>
      </c>
      <c r="C6" s="134"/>
      <c r="D6" s="134"/>
      <c r="E6" s="135"/>
      <c r="F6" s="182"/>
      <c r="G6" s="181">
        <f ca="1">IFERROR(NOW()-F6,"")</f>
        <v>45959.075363888885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82"/>
      <c r="G7" s="181">
        <f ca="1">IFERROR(NOW()-F7,"")</f>
        <v>45959.075363888885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45959.075363888885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45959.075363888885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45959.075363888885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45959.075363888885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45959.075363888885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45959.075363888885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45959.075363888885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45959.075363888885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45959.075363888885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45959.075363888885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45959.075363888885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45959.075363888885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45959.075363888885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45959.075363888885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45959.075363888885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45959.075363888885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45959.075363888885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45959.075363888885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45959.075363888885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45959.075363888885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45959.075363888885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45959.075363888885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45959.075363888885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45959.075363888885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45959.075363888885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45959.075363888885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45959.075363888885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45959.075363888885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45959.075363888885</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45959.075363888885</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039BEFE5-83C2-4F55-AAB2-176CC54C0029}"/>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134.07552592592401</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0.33328055555466563</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0.29910231481335359</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0.13747037036955589</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39094</v>
      </c>
      <c r="B7" s="18" t="str">
        <f>IFERROR(VLOOKUP(D7,DB!A:K,11,0),"")</f>
        <v>R2</v>
      </c>
      <c r="C7" s="18">
        <v>1</v>
      </c>
      <c r="D7" s="18" t="s">
        <v>22717</v>
      </c>
      <c r="E7" s="114" t="s">
        <v>38998</v>
      </c>
      <c r="F7" s="115"/>
      <c r="G7" s="116">
        <f ca="1">IFERROR(NOW()-F7,"-")</f>
        <v>45959.075363888885</v>
      </c>
      <c r="H7" s="115">
        <v>45959.044652777775</v>
      </c>
      <c r="I7" s="18" t="str">
        <f>IFERROR(VLOOKUP(D7,DB!A:F,6,0),"")</f>
        <v>Generator-SG</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45959.075363888885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45959.075363888885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45959.075363888885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45959.075363888885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45959.075363888885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45959.075363888885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45959.075363888885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45959.075363888885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45959.075363888885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45959.075363888885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45959.075363888885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45959.075363888885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45959.075363888885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45959.075363888885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45959.075363888885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45959.075363888885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45959.075363888885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45959.075363888885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45959.075363888885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45959.075363888885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45959.075363888885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45959.075363888885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45959.075363888885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45959.075363888885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45959.075363888885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45959.075363888885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45959.075363888885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45959.075363888885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45959.075363888885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45959.075363888885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45959.075363888885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45959.075363888885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45959.075363888885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45959.075363888885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45959.075363888885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45959.075363888885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45959.075363888885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45959.075363888885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45959.075363888885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45959.075363888885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45959.075363888885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45959.075363888885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45959.075363888885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45959.075363888885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45959.075363888885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45959.075363888885</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45959.075363888885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45959.075363888885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45959.075363888885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45959.075363888885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45959.075363888885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45959.075363888885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45959.075363888885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45959.075363888885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45959.075363888885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45959.075363888885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45959.075363888885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45959.075363888885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45959.075363888885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45959.075363888885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45959.075363888885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45959.075363888885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45959.075363888885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45959.075363888885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45959.075363888885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45959.075363888885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45959.075363888885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45959.075363888885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45959.075363888885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45959.075363888885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45959.075363888885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45959.075363888885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45959.075363888885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45959.075363888885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45959.075363888885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45959.075363888885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45959.075363888885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45959.075363888885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45959.075363888885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45959.075363888885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45959.075363888885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45959.075363888885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45959.075363888885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45959.075363888885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45959.075363888885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45959.075363888885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45959.075363888885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45959.075363888885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45959.075363888885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45959.075363888885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45959.075363888885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45959.075363888885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45959.075363888885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45959.075363888885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45959.075363888885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45959.075363888885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45959.075363888885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45959.075363888885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45959.075363888885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45959.075363888885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45959.075363888885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45959.075363888885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45959.075363888885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45959.075363888885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45959.075363888885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45959.075363888885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45959.075363888885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45959.075363888885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45959.075363888885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45959.075363888885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45959.075363888885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45959.075363888885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45959.075363888885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45959.075363888885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45959.075363888885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45959.075363888885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45959.075363888885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45959.075363888885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45959.075363888885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45959.075363888885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45959.075363888885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45959.075363888885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45959.075363888885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45959.075363888885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45959.075363888885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45959.075363888885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45959.075363888885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45959.075363888885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45959.075363888885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45959.075363888885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45959.075363888885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45959.075363888885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45959.075363888885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45959.075363888885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45959.075363888885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45959.075363888885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45959.075363888885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45959.075363888885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45959.075363888885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45959.075363888885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45959.075363888885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45959.075363888885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45959.075363888885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45959.075363888885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45959.075363888885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45959.075363888885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45959.075363888885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45959.075363888885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45959.075363888885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45959.075363888885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45959.075363888885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45959.075363888885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45959.075363888885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45959.075363888885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45959.075363888885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45959.075363888885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45959.075363888885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45959.075363888885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45959.075363888885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45959.075363888885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45959.075363888885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45959.075363888885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45959.075363888885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45959.075363888885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45959.075363888885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45959.075363888885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45959.075363888885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45959.075363888885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45959.075363888885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45959.075363888885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45959.075363888885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45959.075363888885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45959.075363888885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45959.075363888885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45959.075363888885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45959.075363888885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45959.075363888885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45959.075363888885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45959.075363888885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45959.075363888885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45959.075363888885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45959.075363888885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45959.075363888885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45959.075363888885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45959.075363888885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45959.075363888885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45959.075363888885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45959.075363888885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45959.075363888885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45959.075363888885</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45959.075363888885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45959.075363888885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45959.075363888885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45959.075363888885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45959.075363888885</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45959.075363888885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45959.075363888885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45959.075363888885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45959.075363888885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45959.075363888885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45959.075363888885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45959.075363888885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45959.075363888885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45959.075363888885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45959.075363888885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45959.075363888885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45959.075363888885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45959.075363888885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45959.075363888885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45959.075363888885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45959.075363888885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45959.075363888885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45959.075363888885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45959.075363888885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45959.075363888885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45959.075363888885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45959.075363888885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45959.075363888885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45959.075363888885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45959.075363888885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45959.075363888885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45959.075363888885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45959.075363888885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45959.075363888885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45959.075363888885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45959.075363888885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45959.075363888885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45959.075363888885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45959.075363888885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45959.075363888885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45959.075363888885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45959.075363888885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45959.075363888885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45959.075363888885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45959.075363888885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45959.075363888885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45959.075363888885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45959.075363888885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45959.075363888885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45959.075363888885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45959.075363888885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45959.075363888885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45959.075363888885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45959.075363888885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45959.075363888885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45959.075363888885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45959.075363888885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45959.075363888885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45959.075363888885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45959.075363888885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45959.075363888885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45959.075363888885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45959.075363888885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45959.075363888885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45959.075363888885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45959.075363888885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45959.075363888885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45959.075363888885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45959.075363888885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45959.075363888885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45959.075363888885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45959.075363888885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45959.075363888885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45959.075363888885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45959.075363888885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45959.075363888885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45959.075363888885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45959.075363888885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45959.075363888885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45959.075363888885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45959.075363888885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45959.075363888885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45959.075363888885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45959.075363888885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45959.075363888885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45959.075363888885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45959.075363888885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45959.075363888885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45959.075363888885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45959.075363888885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45959.075363888885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45959.075363888885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45959.075363888885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45959.075363888885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45959.075363888885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45959.075363888885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45959.075363888885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45959.075363888885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45959.075363888885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45959.075363888885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45959.075363888885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45959.075363888885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45959.075363888885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45959.075363888885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45959.075363888885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45959.075363888885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45959.075363888885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45959.075363888885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45959.075363888885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45959.075363888885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45959.075363888885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45959.075363888885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45959.075363888885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45959.075363888885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45959.075363888885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45959.075363888885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45959.075363888885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45959.075363888885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45959.075363888885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45959.075363888885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45959.075363888885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45959.075363888885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45959.075363888885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45959.075363888885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45959.075363888885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45959.075363888885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45959.075363888885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45959.075363888885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45959.075363888885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45959.075363888885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45959.075363888885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45959.075363888885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45959.075363888885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45959.075363888885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45959.075363888885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45959.075363888885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45959.075363888885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45959.075363888885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45959.075363888885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45959.075363888885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45959.075363888885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45959.075363888885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45959.075363888885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45959.075363888885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45959.075363888885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45959.075363888885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45959.075363888885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45959.075363888885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45959.075363888885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45959.075363888885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45959.075363888885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45959.075363888885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45959.075363888885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45959.075363888885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45959.075363888885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45959.075363888885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45959.075363888885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45959.075363888885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45959.075363888885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45959.075363888885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45959.075363888885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45959.075363888885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45959.075363888885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45959.075363888885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45959.075363888885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45959.075363888885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45959.075363888885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45959.075363888885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45959.075363888885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45959.075363888885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45959.075363888885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45959.075363888885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45959.075363888885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45959.075363888885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45959.075363888885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45959.075363888885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45959.075363888885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45959.075363888885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45959.075363888885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45959.075363888885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45959.075363888885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45959.075363888885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45959.075363888885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45959.075363888885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45959.075363888885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45959.075363888885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45959.075363888885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45959.075363888885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45959.075363888885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45959.075363888885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45959.075363888885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45959.075363888885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45959.075363888885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45959.075363888885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45959.075363888885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45959.075363888885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45959.075363888885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45959.075363888885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45959.075363888885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45959.075363888885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45959.075363888885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45959.075363888885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45959.075363888885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45959.075363888885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45959.075363888885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45959.075363888885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45959.075363888885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45959.075363888885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45959.075363888885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45959.075363888885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45959.075363888885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45959.075363888885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45959.075363888885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45959.075363888885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45959.075363888885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45959.075363888885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45959.075363888885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45959.075363888885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45959.075363888885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45959.075363888885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45959.075363888885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45959.075363888885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45959.075363888885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45959.075363888885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45959.075363888885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45959.075363888885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45959.075363888885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45959.075363888885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45959.075363888885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45959.075363888885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45959.075363888885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45959.075363888885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45959.075363888885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45959.075363888885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45959.075363888885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45959.075363888885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45959.075363888885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45959.075363888885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45959.075363888885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45959.075363888885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45959.075363888885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45959.075363888885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45959.075363888885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45959.075363888885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45959.075363888885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45959.075363888885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45959.075363888885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45959.075363888885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45959.075363888885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45959.075363888885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45959.075363888885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45959.075363888885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45959.075363888885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45959.075363888885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45959.075363888885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45959.075363888885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45959.075363888885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45959.075363888885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45959.075363888885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45959.075363888885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45959.075363888885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45959.075363888885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45959.075363888885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45959.075363888885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45959.075363888885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45959.075363888885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45959.075363888885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45959.075363888885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45959.075363888885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45959.075363888885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45959.075363888885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45959.075363888885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45959.075363888885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45959.075363888885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45959.075363888885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45959.075363888885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45959.075363888885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45959.075363888885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45959.075363888885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45959.075363888885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45959.075363888885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45959.075363888885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45959.075363888885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45959.075363888885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45959.075363888885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45959.075363888885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45959.075363888885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45959.075363888885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45959.075363888885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45959.075363888885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45959.075363888885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45959.075363888885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45959.075363888885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45959.075363888885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45959.075363888885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45959.075363888885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45959.075363888885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45959.075363888885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45959.075363888885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45959.075363888885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45959.075363888885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45959.075363888885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45959.075363888885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45959.075363888885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45959.075363888885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45959.075363888885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45959.075363888885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45959.075363888885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45959.075363888885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45959.075363888885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45959.075363888885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45959.075363888885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45959.075363888885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45959.075363888885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45959.075363888885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45959.075363888885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45959.075363888885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45959.075363888885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45959.075363888885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45959.075363888885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45959.075363888885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45959.075363888885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45959.075363888885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45959.075363888885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45959.075363888885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45959.075363888885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45959.075363888885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45959.075363888885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45959.075363888885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45959.075363888885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45959.075363888885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45959.075363888885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45959.075363888885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45959.075363888885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45959.075363888885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45959.075363888885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45959.075363888885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45959.075363888885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45959.075363888885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45959.075363888885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45959.075363888885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45959.075363888885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45959.075363888885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45959.075363888885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45959.075363888885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45959.075363888885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45959.075363888885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45959.075363888885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45959.075363888885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45959.075363888885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45959.075363888885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45959.075363888885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45959.075363888885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45959.075363888885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45959.075363888885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45959.075363888885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45959.075363888885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45959.075363888885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45959.075363888885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45959.075363888885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45959.075363888885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45959.075363888885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45959.075363888885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45959.075363888885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45959.075363888885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45959.075363888885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45959.075363888885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45959.075363888885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45959.075363888885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45959.075363888885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45959.075363888885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45959.075363888885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45959.075363888885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45959.075363888885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45959.075363888885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45959.075363888885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45959.075363888885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45959.075363888885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45959.075363888885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45959.075363888885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45959.075363888885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45959.075363888885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45959.075363888885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45959.075363888885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45959.075363888885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45959.075363888885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45959.075363888885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45959.075363888885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45959.075363888885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45959.075363888885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45959.075363888885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45959.075363888885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45959.075363888885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45959.075363888885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45959.075363888885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45959.075363888885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45959.075363888885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45959.075363888885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45959.075363888885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45959.075363888885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45959.075363888885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45959.075363888885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45959.075363888885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45959.075363888885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45959.075363888885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45959.075363888885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45959.075363888885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45959.075363888885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45959.075363888885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45959.075363888885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45959.075363888885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45959.075363888885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45959.075363888885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45959.075363888885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45959.075363888885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45959.075363888885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45959.075363888885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45959.075363888885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45959.075363888885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45959.075363888885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45959.075363888885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45959.075363888885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45959.075363888885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45959.075363888885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45959.075363888885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45959.075363888885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45959.075363888885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45959.075363888885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45959.075363888885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45959.075363888885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45959.075363888885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45959.075363888885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45959.075363888885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45959.075363888885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45959.075363888885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45959.075363888885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45959.075363888885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45959.075363888885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45959.075363888885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45959.075363888885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45959.075363888885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45959.075363888885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45959.075363888885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45959.075363888885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45959.075363888885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45959.075363888885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45959.075363888885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45959.075363888885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45959.075363888885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45959.075363888885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45959.075363888885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45959.075363888885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45959.075363888885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45959.075363888885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45959.075363888885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45959.075363888885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45959.075363888885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45959.075363888885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45959.075363888885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45959.075363888885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45959.075363888885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45959.075363888885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45959.075363888885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45959.075363888885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45959.075363888885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45959.075363888885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45959.075363888885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45959.075363888885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45959.075363888885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45959.075363888885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45959.075363888885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45959.075363888885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45959.075363888885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45959.075363888885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45959.075363888885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45959.075363888885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45959.075363888885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45959.075363888885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45959.075363888885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45959.075363888885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45959.075363888885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45959.075363888885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45959.075363888885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45959.075363888885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45959.075363888885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45959.075363888885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45959.075363888885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45959.075363888885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45959.075363888885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45959.075363888885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45959.075363888885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45959.075363888885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45959.075363888885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45959.075363888885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45959.075363888885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45959.075363888885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45959.075363888885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45959.075363888885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45959.075363888885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45959.075363888885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45959.075363888885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45959.075363888885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45959.075363888885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45959.075363888885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45959.075363888885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45959.075363888885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45959.075363888885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45959.075363888885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45959.075363888885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45959.075363888885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45959.075363888885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45959.075363888885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45959.075363888885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45959.075363888885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45959.075363888885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45959.075363888885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45959.075363888885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45959.075363888885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45959.075363888885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45959.075363888885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45959.075363888885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45959.075363888885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45959.075363888885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45959.075363888885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45959.075363888885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45959.075363888885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45959.075363888885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45959.075363888885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45959.075363888885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45959.075363888885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45959.075363888885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45959.075363888885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45959.075363888885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45959.075363888885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45959.075363888885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45959.075363888885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45959.075363888885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45959.075363888885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45959.075363888885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45959.075363888885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45959.075363888885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45959.075363888885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45959.075363888885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45959.075363888885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45959.075363888885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45959.075363888885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45959.075363888885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45959.075363888885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45959.075363888885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45959.075363888885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45959.075363888885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45959.075363888885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45959.075363888885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45959.075363888885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45959.075363888885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45959.075363888885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45959.075363888885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45959.075363888885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45959.075363888885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45959.075363888885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45959.075363888885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45959.075363888885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45959.075363888885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45959.075363888885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45959.075363888885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45959.075363888885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45959.075363888885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45959.075363888885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45959.075363888885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45959.075363888885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45959.075363888885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45959.075363888885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45959.075363888885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45959.075363888885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45959.075363888885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45959.075363888885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45959.075363888885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45959.075363888885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45959.075363888885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45959.075363888885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45959.075363888885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45959.075363888885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45959.075363888885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45959.075363888885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45959.075363888885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45959.075363888885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45959.075363888885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45959.075363888885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45959.075363888885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45959.075363888885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45959.075363888885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45959.075363888885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45959.075363888885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45959.075363888885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45959.075363888885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45959.075363888885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45959.075363888885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45959.075363888885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45959.075363888885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45959.075363888885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45959.075363888885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45959.075363888885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45959.075363888885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45959.075363888885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45959.075363888885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45959.075363888885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45959.075363888885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45959.075363888885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45959.075363888885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45959.075363888885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45959.075363888885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45959.075363888885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45959.075363888885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45959.075363888885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45959.075363888885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45959.075363888885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45959.075363888885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45959.075363888885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45959.075363888885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45959.075363888885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45959.075363888885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45959.075363888885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45959.075363888885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45959.075363888885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45959.075363888885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45959.075363888885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45959.075363888885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45959.075363888885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45959.075363888885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45959.075363888885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45959.075363888885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45959.075363888885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45959.075363888885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45959.075363888885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45959.075363888885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45959.075363888885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45959.075363888885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45959.075363888885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45959.075363888885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45959.075363888885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45959.075363888885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45959.075363888885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45959.075363888885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45959.075363888885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45959.075363888885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45959.075363888885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45959.075363888885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45959.075363888885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45959.075363888885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45959.075363888885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45959.075363888885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45959.075363888885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45959.075363888885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45959.075363888885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45959.075363888885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45959.075363888885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45959.075363888885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45959.075363888885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45959.075363888885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45959.075363888885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45959.075363888885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45959.075363888885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45959.075363888885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45959.075363888885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45959.075363888885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45959.075363888885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45959.075363888885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45959.075363888885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45959.075363888885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45959.075363888885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45959.075363888885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45959.075363888885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45959.075363888885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45959.075363888885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45959.075363888885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45959.075363888885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45959.075363888885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45959.075363888885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45959.075363888885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45959.075363888885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45959.075363888885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45959.075363888885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45959.075363888885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45959.075363888885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45959.075363888885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45959.075363888885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45959.075363888885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45959.075363888885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45959.075363888885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45959.075363888885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45959.075363888885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45959.075363888885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45959.075363888885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45959.075363888885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45959.075363888885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45959.075363888885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45959.075363888885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45959.075363888885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45959.075363888885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45959.075363888885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45959.075363888885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45959.075363888885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45959.075363888885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45959.075363888885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45959.075363888885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45959.075363888885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45959.075363888885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45959.075363888885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45959.075363888885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45959.075363888885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45959.075363888885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45959.075363888885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45959.075363888885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45959.075363888885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45959.075363888885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45959.075363888885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45959.075363888885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45959.075363888885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45959.075363888885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45959.075363888885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45959.075363888885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45959.075363888885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45959.075363888885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45959.075363888885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45959.075363888885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45959.075363888885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45959.075363888885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45959.075363888885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45959.075363888885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45959.075363888885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45959.075363888885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45959.075363888885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45959.075363888885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45959.075363888885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45959.075363888885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45959.075363888885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45959.075363888885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45959.075363888885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45959.075363888885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45959.075363888885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45959.075363888885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45959.075363888885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45959.075363888885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45959.075363888885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45959.075363888885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45959.075363888885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45959.075363888885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45959.075363888885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45959.075363888885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45959.075363888885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45959.075363888885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45959.075363888885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45959.075363888885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45959.075363888885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45959.075363888885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45959.075363888885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45959.075363888885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45959.075363888885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45959.075363888885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45959.075363888885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45959.075363888885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45959.075363888885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45959.075363888885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45959.075363888885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45959.075363888885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45959.075363888885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45959.075363888885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45959.075363888885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45959.075363888885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45959.075363888885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45959.075363888885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45959.075363888885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45959.075363888885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45959.075363888885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45959.075363888885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45959.075363888885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45959.075363888885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45959.075363888885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45959.075363888885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45959.075363888885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45959.075363888885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45959.075363888885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45959.075363888885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45959.075363888885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45959.075363888885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45959.075363888885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45959.075363888885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45959.075363888885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45959.075363888885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45959.075363888885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45959.075363888885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45959.075363888885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45959.075363888885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45959.075363888885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45959.075363888885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45959.075363888885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45959.075363888885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45959.075363888885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45959.075363888885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45959.075363888885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45959.075363888885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45959.075363888885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45959.075363888885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45959.075363888885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45959.075363888885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45959.075363888885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45959.075363888885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45959.075363888885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45959.075363888885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45959.075363888885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45959.075363888885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45959.075363888885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45959.075363888885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45959.075363888885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45959.075363888885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45959.075363888885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45959.075363888885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45959.075363888885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45959.075363888885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45959.075363888885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45959.075363888885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45959.075363888885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45959.075363888885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45959.075363888885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45959.075363888885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45959.075363888885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45959.075363888885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45959.075363888885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45959.075363888885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45959.075363888885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45959.075363888885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45959.075363888885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45959.075363888885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45959.075363888885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45959.075363888885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45959.075363888885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45959.075363888885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45959.075363888885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45959.075363888885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45959.075363888885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45959.075363888885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45959.075363888885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45959.075363888885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45959.075363888885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45959.075363888885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45959.075363888885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45959.075363888885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45959.075363888885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45959.075363888885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45959.075363888885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45959.075363888885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45959.075363888885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45959.075363888885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45959.075363888885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45959.075363888885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45959.075363888885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45959.075363888885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45959.075363888885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45959.075363888885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45959.075363888885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45959.075363888885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45959.075363888885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45959.075363888885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45959.075363888885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45959.075363888885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45959.075363888885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45959.075363888885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45959.075363888885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45959.075363888885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45959.075363888885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45959.075363888885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45959.075363888885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45959.075363888885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45959.075363888885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45959.075363888885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45959.075363888885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45959.075363888885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45959.075363888885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45959.075363888885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45959.075363888885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45959.075363888885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45959.075363888885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45959.075363888885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45959.075363888885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45959.075363888885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45959.075363888885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45959.075363888885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45959.075363888885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45959.075363888885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45959.075363888885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45959.075363888885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45959.075363888885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45959.075363888885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45959.075363888885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45959.075363888885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45959.075363888885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45959.075363888885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45959.075363888885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45959.075363888885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45959.075363888885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45959.075363888885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45959.075363888885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45959.075363888885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45959.075363888885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45959.075363888885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45959.075363888885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45959.075363888885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45959.075363888885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45959.075363888885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45959.075363888885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45959.075363888885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45959.075363888885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45959.075363888885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45959.075363888885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45959.075363888885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45959.075363888885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45959.075363888885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45959.075363888885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45959.075363888885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45959.075363888885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45959.075363888885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45959.075363888885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45959.075363888885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45959.075363888885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45959.075363888885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45959.075363888885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45959.075363888885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45959.075363888885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45959.075363888885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45959.075363888885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45959.075363888885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45959.075363888885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45959.075363888885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45959.075363888885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45959.075363888885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45959.075363888885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45959.075363888885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45959.075363888885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45959.075363888885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45959.075363888885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45959.075363888885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45959.075363888885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45959.075363888885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45959.075363888885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45959.075363888885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45959.075363888885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45959.075363888885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45959.075363888885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45959.075363888885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45959.075363888885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45959.075363888885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45959.075363888885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45959.075363888885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45959.075363888885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45959.075363888885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45959.075363888885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45959.075363888885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45959.075363888885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45959.075363888885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45959.075363888885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45959.075363888885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45959.075363888885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45959.075363888885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45959.075363888885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45959.075363888885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45959.075363888885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45959.075363888885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45959.075363888885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45959.075363888885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45959.075363888885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45959.075363888885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45959.075363888885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45959.075363888885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45959.075363888885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45959.075363888885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45959.075363888885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45959.075363888885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45959.075363888885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45959.075363888885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45959.075363888885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45959.075363888885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45959.075363888885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45959.075363888885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45959.075363888885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45959.075363888885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45959.075363888885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45959.075363888885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45959.075363888885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45959.075363888885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45959.075363888885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45959.075363888885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45959.075363888885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45959.075363888885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45959.075363888885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45959.075363888885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45959.075363888885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45959.075363888885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45959.075363888885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45959.075363888885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45959.075363888885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45959.075363888885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45959.075363888885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45959.075363888885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45959.075363888885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45959.075363888885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45959.075363888885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45959.075363888885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45959.075363888885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45959.075363888885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45959.075363888885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45959.075363888885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45959.075363888885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45959.075363888885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45959.075363888885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45959.075363888885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45959.075363888885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45959.075363888885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45959.075363888885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45959.075363888885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45959.075363888885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45959.075363888885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45959.075363888885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45959.075363888885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45959.075363888885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45959.075363888885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45959.075363888885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45959.075363888885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45959.075363888885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45959.075363888885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45959.075363888885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45959.075363888885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45959.075363888885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45959.075363888885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45959.075363888885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45959.075363888885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45959.075363888885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45959.075363888885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45959.075363888885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45959.075363888885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45959.075363888885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45959.075363888885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45959.075363888885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45959.075363888885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45959.075363888885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45959.075363888885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45959.075363888885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45959.075363888885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45959.075363888885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45959.075363888885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45959.075363888885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45959.075363888885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45959.075363888885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45959.075363888885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45959.075363888885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45959.075363888885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45959.075363888885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45959.075363888885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45959.075363888885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45959.075363888885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45959.075363888885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45959.075363888885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45959.075363888885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45959.075363888885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45959.075363888885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45959.075363888885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45959.075363888885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45959.075363888885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45959.075363888885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45959.075363888885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45959.075363888885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45959.075363888885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45959.075363888885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45959.075363888885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45959.075363888885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45959.075363888885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45959.075363888885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45959.075363888885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45959.075363888885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45959.075363888885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45959.075363888885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45959.075363888885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45959.075363888885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45959.075363888885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45959.075363888885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45959.075363888885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45959.075363888885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45959.075363888885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45959.075363888885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45959.075363888885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45959.075363888885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45959.075363888885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45959.075363888885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45959.075363888885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45959.075363888885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45959.075363888885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45959.075363888885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45959.075363888885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45959.075363888885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45959.075363888885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45959.075363888885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45959.075363888885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45959.075363888885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45959.075363888885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45959.075363888885</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39095</v>
      </c>
      <c r="B2" s="94" t="str">
        <f>IFERROR(VLOOKUP(D2,DB!A:K,11,0),"")</f>
        <v>R4</v>
      </c>
      <c r="C2" s="97">
        <v>1</v>
      </c>
      <c r="D2" s="94" t="s">
        <v>35115</v>
      </c>
      <c r="E2" s="98" t="s">
        <v>38998</v>
      </c>
      <c r="F2" s="99">
        <v>45703.480717592596</v>
      </c>
      <c r="G2" s="100">
        <f ca="1">IFERROR(NOW()-F2,"")</f>
        <v>255.59464629628928</v>
      </c>
      <c r="H2" s="99">
        <v>45703.474768518521</v>
      </c>
      <c r="I2" s="99" t="str">
        <f>IFERROR(VLOOKUP(D2,DB!A:F,6,0),"")</f>
        <v>SCECO</v>
      </c>
      <c r="J2" s="99" t="str">
        <f>IFERROR(VLOOKUP(D2,DB!A:G,7,0),"")</f>
        <v>Dead</v>
      </c>
      <c r="K2" s="101" t="s">
        <v>39096</v>
      </c>
      <c r="L2" s="94" t="str">
        <f>IFERROR(VLOOKUP(D2,DB!A:I,9,0),"")</f>
        <v>Latis</v>
      </c>
    </row>
    <row r="3" spans="1:16" ht="33.75" customHeight="1">
      <c r="A3" s="119" t="s">
        <v>39097</v>
      </c>
      <c r="B3" s="119" t="str">
        <f>IFERROR(VLOOKUP(D3,DB!A:K,11,0),"")</f>
        <v>R4</v>
      </c>
      <c r="C3" s="120">
        <v>1</v>
      </c>
      <c r="D3" s="94" t="s">
        <v>22454</v>
      </c>
      <c r="E3" s="98" t="s">
        <v>38998</v>
      </c>
      <c r="F3" s="123">
        <v>45958.875694444447</v>
      </c>
      <c r="G3" s="124">
        <f ca="1">IFERROR(NOW()-F3,"")</f>
        <v>0.19966944443876855</v>
      </c>
      <c r="H3" s="123">
        <v>45958.746076388888</v>
      </c>
      <c r="I3" s="119" t="str">
        <f>IFERROR(VLOOKUP(D3,DB!A:F,6,0),"")</f>
        <v>SCECO</v>
      </c>
      <c r="J3" s="119" t="str">
        <f>IFERROR(VLOOKUP(D3,DB!A:G,7,0),"")</f>
        <v>Dead</v>
      </c>
      <c r="K3" s="125" t="s">
        <v>39098</v>
      </c>
      <c r="L3" s="121" t="str">
        <f>IFERROR(VLOOKUP(D3,DB!A:I,9,0),"")</f>
        <v>Latis</v>
      </c>
    </row>
    <row r="4" spans="1:16" ht="15" customHeight="1">
      <c r="A4" s="119" t="s">
        <v>39099</v>
      </c>
      <c r="B4" s="119" t="str">
        <f>IFERROR(VLOOKUP(D4,DB!A:K,11,0),"")</f>
        <v>R4</v>
      </c>
      <c r="C4" s="120">
        <v>1</v>
      </c>
      <c r="D4" s="94" t="s">
        <v>25831</v>
      </c>
      <c r="E4" s="98" t="s">
        <v>38998</v>
      </c>
      <c r="F4" s="123">
        <v>45958.924305555556</v>
      </c>
      <c r="G4" s="124">
        <f ca="1">IFERROR(NOW()-F4,"")</f>
        <v>0.15105833332927432</v>
      </c>
      <c r="H4" s="123">
        <v>45958.887465277781</v>
      </c>
      <c r="I4" s="119" t="str">
        <f>IFERROR(VLOOKUP(D4,DB!A:F,6,0),"")</f>
        <v>SCECO</v>
      </c>
      <c r="J4" s="119" t="str">
        <f>IFERROR(VLOOKUP(D4,DB!A:G,7,0),"")</f>
        <v>In progress</v>
      </c>
      <c r="K4" s="125" t="s">
        <v>39100</v>
      </c>
      <c r="L4" s="121" t="str">
        <f>IFERROR(VLOOKUP(D4,DB!A:I,9,0),"")</f>
        <v>Latis</v>
      </c>
    </row>
    <row r="5" spans="1:16" ht="15" customHeight="1">
      <c r="A5" s="119"/>
      <c r="B5" s="119" t="str">
        <f>IFERROR(VLOOKUP(D5,DB!A:K,11,0),"")</f>
        <v/>
      </c>
      <c r="C5" s="120"/>
      <c r="D5" s="121"/>
      <c r="E5" s="98"/>
      <c r="F5" s="123"/>
      <c r="G5" s="124">
        <f ca="1">IFERROR(NOW()-F5,"")</f>
        <v>45959.075363888885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45959.075363888885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45959.075363888885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45959.075363888885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45959.075363888885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45959.075363888885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45959.075363888885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45959.075363888885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45959.075363888885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45959.075363888885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45959.075363888885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45959.075363888885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45959.075363888885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45959.075363888885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45959.075363888885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45959.075363888885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45959.075363888885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45959.075363888885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45959.075363888885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45959.075363888885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45959.075363888885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45959.075363888885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45959.075363888885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45959.075363888885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45959.075363888885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45959.075363888885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45959.075363888885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45959.075363888885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45959.075363888885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45959.075363888885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45959.075363888885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45959.075363888885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45959.075363888885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45959.075363888885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45959.075363888885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45959.075363888885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45959.075363888885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45959.075363888885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45959.075363888885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45959.075363888885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45959.075363888885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45959.075363888885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45959.075363888885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45959.075363888885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45959.075363888885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45959.075363888885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45959.075363888885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45959.075363888885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45959.075363888885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45959.075363888885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45959.075363888885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45959.075363888885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45959.075363888885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45959.075363888885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45959.075363888885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45959.075363888885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45959.075363888885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45959.075363888885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45959.075363888885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45959.075363888885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45959.075363888885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45959.075363888885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45959.075363888885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45959.075363888885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45959.075363888885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45959.075363888885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45959.075363888885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45959.075363888885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45959.075363888885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45959.075363888885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45959.075363888885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45959.075363888885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45959.075363888885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45959.075363888885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45959.075363888885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45959.075363888885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45959.075363888885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45959.075363888885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45959.075363888885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45959.075363888885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45959.075363888885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45959.075363888885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45959.075363888885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45959.075363888885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45959.075363888885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45959.075363888885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45959.075363888885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45959.075363888885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45959.075363888885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45959.075363888885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45959.075363888885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45959.075363888885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45959.075363888885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45959.075363888885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45959.075363888885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45959.075363888885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45959.075363888885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45959.075363888885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45959.075363888885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45959.075363888885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45959.075363888885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45959.075363888885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45959.075363888885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45959.075363888885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45959.075363888885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45959.075363888885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45959.075363888885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45959.075363888885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45959.075363888885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45959.075363888885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45959.075363888885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45959.075363888885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45959.075363888885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45959.075363888885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45959.075363888885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45959.075363888885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45959.075363888885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45959.075363888885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45959.075363888885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45959.075363888885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45959.075363888885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45959.075363888885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45959.075363888885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45959.075363888885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45959.075363888885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45959.075363888885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45959.075363888885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45959.075363888885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45959.075363888885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45959.075363888885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45959.075363888885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45959.075363888885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45959.075363888885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45959.075363888885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45959.075363888885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45959.075363888885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45959.075363888885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45959.075363888885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45959.075363888885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45959.075363888885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45959.075363888885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45959.075363888885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45959.075363888885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45959.075363888885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45959.075363888885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45959.075363888885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45959.075363888885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45959.075363888885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45959.075363888885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45959.075363888885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45959.075363888885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45959.075363888885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45959.075363888885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45959.075363888885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45959.075363888885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45959.075363888885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45959.075363888885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45959.075363888885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45959.075363888885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45959.075363888885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45959.075363888885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45959.075363888885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45959.075363888885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45959.075363888885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45959.075363888885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45959.075363888885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45959.075363888885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45959.075363888885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45959.075363888885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45959.075363888885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45959.075363888885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45959.075363888885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45959.075363888885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45959.075363888885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45959.075363888885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45959.075363888885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45959.075363888885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39101</v>
      </c>
      <c r="B2" s="37" t="str">
        <f>IFERROR(VLOOKUP(D2,DB!A:K,11,0),"")</f>
        <v>R5</v>
      </c>
      <c r="C2" s="37">
        <v>3</v>
      </c>
      <c r="D2" s="118" t="s">
        <v>36034</v>
      </c>
      <c r="E2" s="37" t="s">
        <v>38998</v>
      </c>
      <c r="F2" s="38">
        <v>45891.832060185188</v>
      </c>
      <c r="G2" s="144">
        <f ca="1">IFERROR(NOW()-F2,"")</f>
        <v>67.243303703697165</v>
      </c>
      <c r="H2" s="38">
        <v>45891.790393518517</v>
      </c>
      <c r="I2" s="37" t="str">
        <f>IFERROR(VLOOKUP(D2,DB!A:F,6,0),"")</f>
        <v>Generator-SG</v>
      </c>
      <c r="J2" s="37" t="str">
        <f>IFERROR(VLOOKUP(D2,DB!A:G,7,0),"")</f>
        <v>Vandalized</v>
      </c>
      <c r="K2" s="37" t="s">
        <v>39102</v>
      </c>
      <c r="L2" s="37" t="str">
        <f>IFERROR(VLOOKUP(D2,DB!A:I,9,0),"")</f>
        <v>Latis</v>
      </c>
      <c r="M2" s="117"/>
    </row>
    <row r="3" spans="1:13" ht="30.75">
      <c r="A3" s="37" t="s">
        <v>39103</v>
      </c>
      <c r="B3" s="37" t="str">
        <f>IFERROR(VLOOKUP(D3,DB!A:K,11,0),"")</f>
        <v>R5</v>
      </c>
      <c r="C3" s="37">
        <v>1</v>
      </c>
      <c r="D3" s="37" t="s">
        <v>31329</v>
      </c>
      <c r="E3" s="37" t="s">
        <v>39083</v>
      </c>
      <c r="F3" s="38">
        <v>45926.188877314817</v>
      </c>
      <c r="G3" s="144">
        <f t="shared" ref="G3" ca="1" si="0">IFERROR(NOW()-F3,"")</f>
        <v>32.88648657406884</v>
      </c>
      <c r="H3" s="38">
        <v>45926.158159722225</v>
      </c>
      <c r="I3" s="37" t="str">
        <f>IFERROR(VLOOKUP(D3,DB!A:F,6,0),"")</f>
        <v>SCECO</v>
      </c>
      <c r="J3" s="37" t="str">
        <f>IFERROR(VLOOKUP(D3,DB!A:G,7,0),"")</f>
        <v>Good</v>
      </c>
      <c r="K3" s="37" t="s">
        <v>39104</v>
      </c>
      <c r="L3" s="37" t="str">
        <f>IFERROR(VLOOKUP(D3,DB!A:I,9,0),"")</f>
        <v>Latis</v>
      </c>
      <c r="M3" s="117"/>
    </row>
    <row r="4" spans="1:13" ht="48" customHeight="1">
      <c r="A4" s="152" t="s">
        <v>39105</v>
      </c>
      <c r="B4" s="152" t="str">
        <f>IFERROR(VLOOKUP(D4,DB!A:K,11,0),"")</f>
        <v>R5</v>
      </c>
      <c r="C4" s="152">
        <v>1</v>
      </c>
      <c r="D4" s="152" t="s">
        <v>34781</v>
      </c>
      <c r="E4" s="152" t="s">
        <v>39083</v>
      </c>
      <c r="F4" s="153">
        <v>45948.661111111112</v>
      </c>
      <c r="G4" s="154">
        <f ca="1">IFERROR(NOW()-F4,"")</f>
        <v>10.414252777773072</v>
      </c>
      <c r="H4" s="153">
        <v>45948.661111111112</v>
      </c>
      <c r="I4" s="152" t="str">
        <f>IFERROR(VLOOKUP(D4,DB!A:F,6,0),"")</f>
        <v>SCECO</v>
      </c>
      <c r="J4" s="152" t="str">
        <f>IFERROR(VLOOKUP(D4,DB!A:G,7,0),"")</f>
        <v>Dead</v>
      </c>
      <c r="K4" s="152" t="s">
        <v>39106</v>
      </c>
      <c r="L4" s="152" t="str">
        <f>IFERROR(VLOOKUP(D4,DB!A:I,9,0),"")</f>
        <v>Latis</v>
      </c>
    </row>
    <row r="5" spans="1:13" ht="15">
      <c r="A5" s="152"/>
      <c r="B5" s="152" t="str">
        <f>IFERROR(VLOOKUP(D5,DB!A:K,11,0),"")</f>
        <v/>
      </c>
      <c r="C5" s="152"/>
      <c r="D5" s="152"/>
      <c r="E5" s="152"/>
      <c r="F5" s="153"/>
      <c r="G5" s="154">
        <f ca="1">IFERROR(NOW()-F5,"")</f>
        <v>45959.075363888885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45959.075363888885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45959.075363888885</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45959.075363888885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45959.075363888885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45959.075363888885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45959.075363888885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45959.075363888885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45959.075363888885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45959.075363888885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45959.075363888885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45959.075363888885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45959.075363888885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45959.075363888885</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45959.075363888885</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45959.075363888885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45959.075363888885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45959.075363888885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45959.075363888885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45959.075363888885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45959.075363888885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45959.075363888885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45959.075363888885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45959.075363888885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45959.075363888885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45959.075363888885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45959.075363888885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45959.075363888885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45959.075363888885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45959.075363888885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45959.075363888885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45959.075363888885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45959.075363888885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45959.075363888885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45959.075363888885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45959.075363888885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45959.075363888885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45959.075363888885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45959.075363888885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45959.075363888885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45959.075363888885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45959.075363888885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45959.075363888885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45959.075363888885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45959.075363888885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45959.075363888885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45959.075363888885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45959.075363888885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45959.075363888885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45959.075363888885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45959.075363888885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45959.075363888885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45959.075363888885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45959.075363888885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45959.075363888885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45959.075363888885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45959.075363888885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45959.075363888885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45959.075363888885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45959.075363888885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45959.075363888885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45959.075363888885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45959.075363888885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45959.075363888885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45959.075363888885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45959.075363888885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45959.075363888885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45959.075363888885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45959.075363888885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45959.075363888885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45959.075363888885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45959.075363888885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45959.075363888885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45959.075363888885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45959.075363888885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45959.075363888885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45959.075363888885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45959.075363888885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45959.075363888885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45959.075363888885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45959.075363888885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45959.075363888885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45959.075363888885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45959.075363888885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45959.075363888885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45959.075363888885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45959.075363888885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45959.075363888885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45959.075363888885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45959.075363888885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45959.075363888885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45959.075363888885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45959.075363888885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45959.075363888885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45959.075363888885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45959.075363888885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45959.075363888885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45959.075363888885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45959.075363888885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45959.075363888885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45959.075363888885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45959.075363888885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45959.075363888885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45959.075363888885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45959.075363888885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45959.075363888885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45959.075363888885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45959.075363888885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45959.075363888885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45959.075363888885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45959.075363888885</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45959.075363888885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45959.075363888885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45959.075363888885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45959.075363888885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45959.075363888885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45959.075363888885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45959.075363888885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45959.075363888885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45959.075363888885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45959.075363888885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45959.075363888885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45959.075363888885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45959.075363888885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45959.075363888885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45959.075363888885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45959.075363888885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45959.075363888885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45959.075363888885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45959.075363888885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45959.075363888885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45959.075363888885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45959.075363888885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45959.075363888885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45959.075363888885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45959.075363888885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45959.075363888885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45959.075363888885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45959.075363888885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45959.075363888885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45959.075363888885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45959.075363888885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45959.075363888885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45959.075363888885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45959.075363888885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45959.075363888885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45959.075363888885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45959.075363888885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45959.075363888885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45959.075363888885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45959.075363888885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45959.075363888885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45959.075363888885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45959.075363888885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45959.075363888885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45959.075363888885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45959.075363888885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45959.075363888885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45959.075363888885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45959.075363888885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45959.075363888885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45959.075363888885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45959.075363888885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45959.075363888885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45959.075363888885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45959.075363888885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45959.075363888885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45959.075363888885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45959.075363888885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45959.075363888885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45959.075363888885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45959.075363888885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45959.075363888885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45959.075363888885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45959.075363888885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45959.075363888885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45959.075363888885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45959.075363888885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45959.075363888885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45959.075363888885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45959.075363888885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45959.075363888885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45959.075363888885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45959.075363888885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45959.075363888885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45959.075363888885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45959.075363888885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45959.075363888885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45959.075363888885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45959.075363888885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45959.075363888885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45959.075363888885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45959.075363888885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45959.075363888885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45959.075363888885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45959.075363888885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45959.075363888885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45959.075363888885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45959.075363888885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45959.075363888885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45959.075363888885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45959.075363888885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45959.075363888885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45959.075363888885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45959.075363888885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45959.075363888885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45959.075363888885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45959.075363888885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45959.075363888885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45959.075363888885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45959.075363888885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45959.075363888885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45959.075363888885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45959.075363888885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45959.075363888885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45959.075363888885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45959.075363888885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45959.075363888885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45959.075363888885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45959.075363888885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45959.075363888885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45959.075363888885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45959.075363888885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45959.075363888885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45959.075363888885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45959.075363888885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45959.075363888885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45959.075363888885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45959.075363888885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45959.075363888885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45959.075363888885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45959.075363888885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45959.075363888885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45959.075363888885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45959.075363888885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45959.075363888885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45959.075363888885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45959.075363888885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45959.075363888885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45959.075363888885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45959.075363888885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45959.075363888885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45959.075363888885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45959.075363888885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45959.075363888885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45959.075363888885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45959.075363888885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45959.075363888885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45959.075363888885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45959.075363888885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45959.075363888885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45959.075363888885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45959.075363888885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45959.075363888885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45959.075363888885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45959.075363888885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45959.075363888885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45959.075363888885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45959.075363888885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45959.075363888885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45959.075363888885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45959.075363888885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45959.075363888885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45959.075363888885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45959.075363888885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45959.075363888885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45959.075363888885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45959.075363888885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45959.075363888885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45959.075363888885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45959.075363888885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45959.075363888885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45959.075363888885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45959.075363888885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45959.075363888885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45959.075363888885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45959.075363888885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45959.075363888885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45959.075363888885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45959.075363888885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45959.075363888885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45959.075363888885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45959.075363888885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45959.075363888885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45959.075363888885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45959.075363888885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45959.075363888885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45959.075363888885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45959.075363888885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45959.075363888885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45959.075363888885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45959.075363888885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45959.075363888885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45959.075363888885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45959.075363888885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45959.075363888885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45959.075363888885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45959.075363888885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45959.075363888885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45959.075363888885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45959.075363888885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45959.075363888885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45959.075363888885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45959.075363888885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45959.075363888885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45959.075363888885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45959.075363888885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45959.075363888885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45959.075363888885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45959.075363888885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45959.075363888885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45959.075363888885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45959.075363888885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45959.075363888885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45959.075363888885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45959.075363888885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45959.075363888885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45959.075363888885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45959.075363888885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45959.075363888885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45959.075363888885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45959.075363888885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45959.075363888885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45959.075363888885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45959.075363888885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45959.075363888885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45959.075363888885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45959.075363888885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45959.075363888885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45959.075363888885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45959.075363888885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45959.075363888885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45959.075363888885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45959.075363888885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45959.075363888885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45959.075363888885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45959.075363888885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45959.075363888885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45959.075363888885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45959.075363888885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45959.075363888885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45959.075363888885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45959.075363888885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45959.075363888885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45959.075363888885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45959.075363888885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45959.075363888885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45959.075363888885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45959.075363888885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45959.075363888885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45959.075363888885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45959.075363888885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45959.075363888885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45959.075363888885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45959.075363888885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45959.075363888885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45959.075363888885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45959.075363888885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45959.075363888885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45959.075363888885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45959.075363888885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45959.075363888885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45959.075363888885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45959.075363888885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45959.075363888885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45959.075363888885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45959.075363888885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45959.075363888885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45959.075363888885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45959.075363888885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45959.075363888885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45959.075363888885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45959.075363888885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45959.075363888885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45959.075363888885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45959.075363888885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45959.075363888885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45959.075363888885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45959.075363888885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45959.075363888885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45959.075363888885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45959.075363888885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45959.075363888885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45959.075363888885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45959.075363888885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45959.075363888885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45959.075363888885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45959.075363888885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45959.075363888885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45959.075363888885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45959.075363888885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45959.075363888885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45959.075363888885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45959.075363888885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45959.075363888885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45959.075363888885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45959.075363888885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45959.075363888885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45959.075363888885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45959.075363888885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45959.075363888885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45959.075363888885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45959.075363888885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45959.075363888885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45959.075363888885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45959.075363888885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45959.075363888885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45959.075363888885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45959.075363888885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45959.075363888885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45959.075363888885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45959.075363888885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45959.075363888885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45959.075363888885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45959.075363888885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45959.075363888885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45959.075363888885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45959.075363888885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45959.075363888885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45959.075363888885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45959.075363888885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45959.075363888885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45959.075363888885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45959.075363888885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45959.075363888885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45959.075363888885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45959.075363888885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45959.075363888885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45959.075363888885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45959.075363888885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45959.075363888885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45959.075363888885</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K8" sqref="K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39107</v>
      </c>
      <c r="B2" s="173" t="str">
        <f>IFERROR(VLOOKUP(D2,DB!A:K,11,0),"")</f>
        <v>R6</v>
      </c>
      <c r="C2" s="174">
        <v>1</v>
      </c>
      <c r="D2" s="173" t="s">
        <v>34942</v>
      </c>
      <c r="E2" s="106" t="s">
        <v>38998</v>
      </c>
      <c r="F2" s="175">
        <v>45958.779328703706</v>
      </c>
      <c r="G2" s="116">
        <f ca="1">IFERROR(NOW()-F2,"-")</f>
        <v>0.29603518517978955</v>
      </c>
      <c r="H2" s="175">
        <v>45958.773611111108</v>
      </c>
      <c r="I2" s="173" t="str">
        <f>IFERROR(VLOOKUP(D2,DB!A:F,6,0),"")</f>
        <v>Generator-SG</v>
      </c>
      <c r="J2" s="173" t="str">
        <f>IFERROR(VLOOKUP(D2,DB!A:G,7,0),"")</f>
        <v>Vandalized</v>
      </c>
      <c r="K2" s="176" t="s">
        <v>39108</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45959.075363888885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45959.075363888885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45959.075363888885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45959.075363888885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45959.075363888885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45959.075363888885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45959.075363888885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45959.075363888885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45959.075363888885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45959.075363888885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45959.075363888885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45959.075363888885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45959.075363888885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45959.075363888885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45959.075363888885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45959.075363888885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45959.075363888885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45959.075363888885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45959.075363888885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45959.075363888885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45959.075363888885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45959.075363888885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45959.075363888885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45959.075363888885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45959.075363888885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45959.075363888885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45959.075363888885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45959.075363888885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45959.075363888885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45959.075363888885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45959.075363888885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45959.075363888885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45959.075363888885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45959.075363888885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45959.075363888885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45959.075363888885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45959.075363888885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45959.075363888885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45959.075363888885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45959.075363888885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45959.075363888885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45959.075363888885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45959.075363888885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45959.075363888885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45959.075363888885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45959.075363888885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45959.075363888885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45959.075363888885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45959.075363888885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45959.075363888885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45959.075363888885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45959.075363888885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45959.075363888885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45959.075363888885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45959.075363888885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45959.075363888885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45959.075363888885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45959.075363888885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45959.075363888885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45959.075363888885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45959.075363888885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45959.075363888885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45959.075363888885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45959.075363888885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45959.075363888885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45959.075363888885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45959.075363888885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45959.075363888885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45959.075363888885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45959.075363888885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45959.075363888885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45959.075363888885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45959.075363888885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45959.075363888885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45959.075363888885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45959.075363888885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45959.075363888885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45959.075363888885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45959.075363888885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45959.075363888885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45959.075363888885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45959.075363888885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45959.075363888885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45959.075363888885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45959.075363888885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45959.075363888885</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2025-10-28T22:49:21Z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