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26" documentId="13_ncr:1_{F6CB121F-512D-4AA6-A0C1-0FB36C537598}" xr6:coauthVersionLast="47" xr6:coauthVersionMax="47" xr10:uidLastSave="{166EB855-0CF7-478A-8600-BFCF6AA48794}"/>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8" i="2"/>
  <c r="G8" i="2"/>
  <c r="I8" i="2"/>
  <c r="J8" i="2"/>
  <c r="L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<sst xmlns="http://schemas.openxmlformats.org/spreadsheetml/2006/main" count="179035" uniqueCount="39110">
  <si>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</si>
  <si>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</si>
  <si>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</si>
  <si>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</si>
  <si>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</si>
  <si>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</si>
  <si>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</si>
  <si>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</si>
  <si>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</si>
  <si>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</si>
  <si>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</si>
  <si>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</si>
  <si>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</si>
  <si>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</si>
  <si>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</si>
  <si>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</si>
  <si>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</si>
  <si>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</si>
  <si>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</si>
  <si>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</si>
  <si>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</si>
  <si>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</si>
  <si>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</si>
  <si>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</si>
  <si>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</si>
  <si>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</si>
  <si>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</si>
  <si>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</si>
  <si>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</si>
  <si>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</si>
  <si>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</si>
  <si>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</si>
  <si>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</si>
  <si>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</si>
  <si>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</si>
  <si>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</si>
  <si>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</si>
  <si>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</si>
  <si>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</si>
  <si>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</si>
  <si>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</si>
  <si>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</si>
  <si>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</si>
  <si>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</si>
  <si>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</si>
  <si>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</si>
  <si>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</si>
  <si>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</si>
  <si>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</si>
  <si>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</si>
  <si>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</si>
  <si>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</si>
  <si>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</si>
  <si>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</si>
  <si>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</si>
  <si>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</si>
  <si>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</si>
  <si>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</si>
  <si>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</si>
  <si>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</si>
  <si>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</si>
  <si>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</si>
  <si>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</si>
  <si>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</si>
  <si>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</si>
  <si>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</si>
  <si>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</si>
  <si>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</si>
  <si>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</si>
  <si>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</si>
  <si>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</si>
  <si>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</si>
  <si>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</si>
  <si>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</si>
  <si>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</si>
  <si>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</si>
  <si>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</si>
  <si>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</si>
  <si>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</si>
  <si>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</si>
  <si>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</si>
  <si>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</si>
  <si>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</si>
  <si>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</si>
  <si>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</si>
  <si>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</si>
  <si>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</si>
  <si>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</si>
  <si>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</si>
  <si>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</si>
  <si>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</si>
  <si>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</si>
  <si>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</si>
  <si>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</si>
  <si>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</si>
  <si>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</si>
  <si>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</si>
  <si>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</si>
  <si>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</si>
  <si>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</si>
  <si>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</si>
  <si>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</si>
  <si>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</si>
  <si>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</si>
  <si>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</si>
  <si>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</si>
  <si>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</si>
  <si>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</si>
  <si>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</si>
  <si>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</si>
  <si>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</si>
  <si>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</si>
  <si>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</si>
  <si>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</si>
  <si>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</si>
  <si>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</si>
  <si>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</si>
  <si>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</si>
  <si>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</si>
  <si>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</si>
  <si>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</si>
  <si>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</si>
  <si>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</si>
  <si>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</si>
  <si>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</si>
  <si>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</si>
  <si>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</si>
  <si>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</si>
  <si>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</si>
  <si>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</si>
  <si>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</si>
  <si>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</si>
  <si>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</si>
  <si>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</si>
  <si>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</si>
  <si>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</si>
  <si>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</si>
  <si>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</si>
  <si>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</si>
  <si>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</si>
  <si>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</si>
  <si>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</si>
  <si>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</si>
  <si>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</si>
  <si>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</si>
  <si>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</si>
  <si>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</si>
  <si>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</si>
  <si>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</si>
  <si>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</si>
  <si>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</si>
  <si>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</si>
  <si>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</si>
  <si>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</si>
  <si>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</si>
  <si>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</si>
  <si>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</si>
  <si>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</si>
  <si>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</si>
  <si>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</si>
  <si>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</si>
  <si>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</si>
  <si>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</si>
  <si>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</si>
  <si>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</si>
  <si>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</si>
  <si>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</si>
  <si>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</si>
  <si>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</si>
  <si>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</si>
  <si>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</si>
  <si>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</si>
  <si>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</si>
  <si>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</si>
  <si>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</si>
  <si>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</si>
  <si>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</si>
  <si>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</si>
  <si>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</si>
  <si>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</si>
  <si>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</si>
  <si>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</si>
  <si>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</si>
  <si>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</si>
  <si>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</si>
  <si>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</si>
  <si>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</si>
  <si>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</si>
  <si>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</si>
  <si>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</si>
  <si>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</si>
  <si>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</si>
  <si>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</si>
  <si>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</si>
  <si>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</si>
  <si>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</si>
  <si>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</si>
  <si>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</si>
  <si>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</si>
  <si>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</si>
  <si>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</si>
  <si>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</si>
  <si>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</si>
  <si>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</si>
  <si>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</si>
  <si>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</si>
  <si>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</si>
  <si>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</si>
  <si>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</si>
  <si>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</si>
  <si>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</si>
  <si>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</si>
  <si>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</si>
  <si>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</si>
  <si>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</si>
  <si>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</si>
  <si>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</si>
  <si>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</si>
  <si>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</si>
  <si>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</si>
  <si>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</si>
  <si>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</si>
  <si>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</si>
  <si>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</si>
  <si>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</si>
  <si>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</si>
  <si>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</si>
  <si>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</si>
  <si>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</si>
  <si>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</si>
  <si>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</si>
  <si>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</si>
  <si>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</si>
  <si>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</si>
  <si>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</si>
  <si>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</si>
  <si>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</si>
  <si>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</si>
  <si>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</si>
  <si>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</si>
  <si>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</si>
  <si>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</si>
  <si>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</si>
  <si>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</si>
  <si>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</si>
  <si>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</si>
  <si>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</si>
  <si>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</si>
  <si>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</si>
  <si>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</si>
  <si>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</si>
  <si>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</si>
  <si>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</si>
  <si>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</si>
  <si>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</si>
  <si>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</si>
  <si>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</si>
  <si>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</si>
  <si>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</si>
  <si>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</si>
  <si>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</si>
  <si>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</si>
  <si>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</si>
  <si>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</si>
  <si>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</si>
  <si>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</si>
  <si>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</si>
  <si>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</si>
  <si>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</si>
  <si>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</si>
  <si>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</si>
  <si>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</si>
  <si>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</si>
  <si>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</si>
  <si>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</si>
  <si>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</si>
  <si>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</si>
  <si>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</si>
  <si>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</si>
  <si>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</si>
  <si>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</si>
  <si>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</si>
  <si>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</si>
  <si>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</si>
  <si>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</si>
  <si>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</si>
  <si>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</si>
  <si>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</si>
  <si>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</si>
  <si>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</si>
  <si>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</si>
  <si>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</si>
  <si>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</si>
  <si>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</si>
  <si>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</si>
  <si>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</si>
  <si>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</si>
  <si>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</si>
  <si>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</si>
  <si>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</si>
  <si>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</si>
  <si>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</si>
  <si>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</si>
  <si>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</si>
  <si>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</si>
  <si>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</si>
  <si>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</si>
  <si>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</si>
  <si>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</si>
  <si>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</si>
  <si>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</si>
  <si>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</si>
  <si>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</si>
  <si>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</si>
  <si>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</si>
  <si>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</si>
  <si>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</si>
  <si>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</si>
  <si>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</si>
  <si>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</si>
  <si>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</si>
  <si>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</si>
  <si>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</si>
  <si>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</si>
  <si>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</si>
  <si>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</si>
  <si>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</si>
  <si>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</si>
  <si>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</si>
  <si>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</si>
  <si>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</si>
  <si>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</si>
  <si>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</si>
  <si>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</si>
  <si>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</si>
  <si>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</si>
  <si>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</si>
  <si>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</si>
  <si>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</si>
  <si>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</si>
  <si>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</si>
  <si>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</si>
  <si>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</si>
  <si>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</si>
  <si>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</si>
  <si>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</si>
  <si>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</si>
  <si>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</si>
  <si>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</si>
  <si>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</si>
  <si>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</si>
  <si>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</si>
  <si>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</si>
  <si>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</si>
  <si>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</si>
  <si>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</si>
  <si>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</si>
  <si>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</si>
  <si>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</si>
  <si>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</si>
  <si>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</si>
  <si>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</si>
  <si>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</si>
  <si>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</si>
  <si>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</si>
  <si>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</si>
  <si>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</si>
  <si>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</si>
  <si>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</si>
  <si>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</si>
  <si>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</si>
  <si>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</si>
  <si>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</si>
  <si>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</si>
  <si>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</si>
  <si>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</si>
  <si>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</si>
  <si>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</si>
  <si>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</si>
  <si>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</si>
  <si>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</si>
  <si>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</si>
  <si>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</si>
  <si>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</si>
  <si>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</si>
  <si>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</si>
  <si>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</si>
  <si>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</si>
  <si>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</si>
  <si>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</si>
  <si>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</si>
  <si>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</si>
  <si>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</si>
  <si>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</si>
  <si>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</si>
  <si>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</si>
  <si>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</si>
  <si>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</si>
  <si>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</si>
  <si>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</si>
  <si>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</si>
  <si>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</si>
  <si>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</si>
  <si>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</si>
  <si>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</si>
  <si>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</si>
  <si>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</si>
  <si>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</si>
  <si>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</si>
  <si>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</si>
  <si>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</si>
  <si>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</si>
  <si>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</si>
  <si>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</si>
  <si>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</si>
  <si>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</si>
  <si>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</si>
  <si>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</si>
  <si>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</si>
  <si>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</si>
  <si>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</si>
  <si>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</si>
  <si>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</si>
  <si>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</si>
  <si>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</si>
  <si>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</si>
  <si>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</si>
  <si>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</si>
  <si>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</si>
  <si>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</si>
  <si>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</si>
  <si>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</si>
  <si>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</si>
  <si>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</si>
  <si>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</si>
  <si>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</si>
  <si>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</si>
  <si>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</si>
  <si>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</si>
  <si>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</si>
  <si>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</si>
  <si>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</si>
  <si>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</si>
  <si>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</si>
  <si>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</si>
  <si>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</si>
  <si>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</si>
  <si>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</si>
  <si>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</si>
  <si>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</si>
  <si>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</si>
  <si>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</si>
  <si>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</si>
  <si>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</si>
  <si>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</si>
  <si>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</si>
  <si>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</si>
  <si>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</si>
  <si>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</si>
  <si>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</si>
  <si>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</si>
  <si>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</si>
  <si>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</si>
  <si>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</si>
  <si>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</si>
  <si>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</si>
  <si>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</si>
  <si>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</si>
  <si>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</si>
  <si>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</si>
  <si>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</si>
  <si>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</si>
  <si>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</si>
  <si>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</si>
  <si>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</si>
  <si>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</si>
  <si>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</si>
  <si>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</si>
  <si>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</si>
  <si>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</si>
  <si>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</si>
  <si>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</si>
  <si>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</si>
  <si>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</si>
  <si>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</si>
  <si>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</si>
  <si>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</si>
  <si>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</si>
  <si>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</si>
  <si>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</si>
  <si>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</si>
  <si>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</si>
  <si>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</si>
  <si>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</si>
  <si>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</si>
  <si>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</si>
  <si>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</si>
  <si>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</si>
  <si>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</si>
  <si>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</si>
  <si>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</si>
  <si>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</si>
  <si>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</si>
  <si>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</si>
  <si>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</si>
  <si>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</si>
  <si>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</si>
  <si>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</si>
  <si>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</si>
  <si>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</si>
  <si>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</si>
  <si>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</si>
  <si>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</si>
  <si>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</si>
  <si>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</si>
  <si>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</si>
  <si>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</si>
  <si>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</si>
  <si>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</si>
  <si>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</si>
  <si>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</si>
  <si>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</si>
  <si>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</si>
  <si>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</si>
  <si>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</si>
  <si>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</si>
  <si>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</si>
  <si>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</si>
  <si>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</si>
  <si>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</si>
  <si>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</si>
  <si>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</si>
  <si>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</si>
  <si>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</si>
  <si>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</si>
  <si>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</si>
  <si>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</si>
  <si>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</si>
  <si>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</si>
  <si>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</si>
  <si>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</si>
  <si>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</si>
  <si>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</si>
  <si>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</si>
  <si>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</si>
  <si>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</si>
  <si>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</si>
  <si>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</si>
  <si>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</si>
  <si>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</si>
  <si>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</si>
  <si>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</si>
  <si>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</si>
  <si>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</si>
  <si>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</si>
  <si>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</si>
  <si>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</si>
  <si>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</si>
  <si>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</si>
  <si>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</si>
  <si>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</si>
  <si>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</si>
  <si>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</si>
  <si>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</si>
  <si>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</si>
  <si>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</si>
  <si>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</si>
  <si>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</si>
  <si>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</si>
  <si>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</si>
  <si>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</si>
  <si>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</si>
  <si>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</si>
  <si>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</si>
  <si>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</si>
  <si>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</si>
  <si>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</si>
  <si>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</si>
  <si>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</si>
  <si>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</si>
  <si>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</si>
  <si>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</si>
  <si>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</si>
  <si>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</si>
  <si>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</si>
  <si>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</si>
  <si>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</si>
  <si>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</si>
  <si>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</si>
  <si>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</si>
  <si>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</si>
  <si>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</si>
  <si>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</si>
  <si>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</si>
  <si>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</si>
  <si>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</si>
  <si>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</si>
  <si>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</si>
  <si>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</si>
  <si>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</si>
  <si>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</si>
  <si>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</si>
  <si>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</si>
  <si>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</si>
  <si>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</si>
  <si>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</si>
  <si>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</si>
  <si>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</si>
  <si>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</si>
  <si>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</si>
  <si>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</si>
  <si>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</si>
  <si>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</si>
  <si>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</si>
  <si>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</si>
  <si>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</si>
  <si>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</si>
  <si>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</si>
  <si>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</si>
  <si>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</si>
  <si>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</si>
  <si>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</si>
  <si>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</si>
  <si>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</si>
  <si>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</si>
  <si>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</si>
  <si>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</si>
  <si>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</si>
  <si>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</si>
  <si>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</si>
  <si>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</si>
  <si>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</si>
  <si>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</si>
  <si>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</si>
  <si>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</si>
  <si>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</si>
  <si>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</si>
  <si>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</si>
  <si>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</si>
  <si>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</si>
  <si>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</si>
  <si>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</si>
  <si>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</si>
  <si>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</si>
  <si>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</si>
  <si>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</si>
  <si>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</si>
  <si>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</si>
  <si>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</si>
  <si>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</si>
  <si>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</si>
  <si>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</si>
  <si>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</si>
  <si>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</si>
  <si>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</si>
  <si>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</si>
  <si>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</si>
  <si>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</si>
  <si>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</si>
  <si>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</si>
  <si>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</si>
  <si>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</si>
  <si>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</si>
  <si>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</si>
  <si>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</si>
  <si>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</si>
  <si>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</si>
  <si>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</si>
  <si>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</si>
  <si>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</si>
  <si>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</si>
  <si>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</si>
  <si>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</si>
  <si>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</si>
  <si>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</si>
  <si>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</si>
  <si>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</si>
  <si>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</si>
  <si>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</si>
  <si>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</si>
  <si>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</si>
  <si>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</si>
  <si>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</si>
  <si>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</si>
  <si>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</si>
  <si>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</si>
  <si>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</si>
  <si>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</si>
  <si>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</si>
  <si>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</si>
  <si>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</si>
  <si>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</si>
  <si>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</si>
  <si>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</si>
  <si>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</si>
  <si>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</si>
  <si>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</si>
  <si>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</si>
  <si>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</si>
  <si>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</si>
  <si>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</si>
  <si>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</si>
  <si>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</si>
  <si>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</si>
  <si>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</si>
  <si>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</si>
  <si>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</si>
  <si>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</si>
  <si>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</si>
  <si>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</si>
  <si>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</si>
  <si>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</si>
  <si>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</si>
  <si>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</si>
  <si>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</si>
  <si>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</si>
  <si>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</si>
  <si>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</si>
  <si>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</si>
  <si>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</si>
  <si>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</si>
  <si>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</si>
  <si>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</si>
  <si>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</si>
  <si>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</si>
  <si>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</si>
  <si>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</si>
  <si>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</si>
  <si>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</si>
  <si>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</si>
  <si>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</si>
  <si>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</si>
  <si>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</si>
  <si>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</si>
  <si>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</si>
  <si>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</si>
  <si>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</si>
  <si>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</si>
  <si>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</si>
  <si>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</si>
  <si>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</si>
  <si>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</si>
  <si>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</si>
  <si>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</si>
  <si>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</si>
  <si>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</si>
  <si>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</si>
  <si>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</si>
  <si>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</si>
  <si>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</si>
  <si>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</si>
  <si>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</si>
  <si>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</si>
  <si>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</si>
  <si>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</si>
  <si>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</si>
  <si>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</si>
  <si>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</si>
  <si>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</si>
  <si>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</si>
  <si>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</si>
  <si>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</si>
  <si>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</si>
  <si>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</si>
  <si>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</si>
  <si>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</si>
  <si>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</si>
  <si>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</si>
  <si>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</si>
  <si>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</si>
  <si>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</si>
  <si>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</si>
  <si>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</si>
  <si>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</si>
  <si>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</si>
  <si>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</si>
  <si>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</si>
  <si>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</si>
  <si>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</si>
  <si>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</si>
  <si>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</si>
  <si>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</si>
  <si>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</si>
  <si>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</si>
  <si>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</si>
  <si>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</si>
  <si>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</si>
  <si>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</si>
  <si>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</si>
  <si>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</si>
  <si>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</si>
  <si>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</si>
  <si>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</si>
  <si>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</si>
  <si>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</si>
  <si>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</si>
  <si>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</si>
  <si>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</si>
  <si>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</si>
  <si>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</si>
  <si>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</si>
  <si>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</si>
  <si>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</si>
  <si>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</si>
  <si>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</si>
  <si>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</si>
  <si>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</si>
  <si>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</si>
  <si>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</si>
  <si>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</si>
  <si>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</si>
  <si>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</si>
  <si>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</si>
  <si>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</si>
  <si>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</si>
  <si>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</si>
  <si>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</si>
  <si>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</si>
  <si>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</si>
  <si>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</si>
  <si>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</si>
  <si>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</si>
  <si>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</si>
  <si>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</si>
  <si>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</si>
  <si>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</si>
  <si>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</si>
  <si>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</si>
  <si>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</si>
  <si>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</si>
  <si>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</si>
  <si>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</si>
  <si>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</si>
  <si>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</si>
  <si>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</si>
  <si>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</si>
  <si>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</si>
  <si>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</si>
  <si>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</si>
  <si>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</si>
  <si>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</si>
  <si>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</si>
  <si>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</si>
  <si>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</si>
  <si>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</si>
  <si>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</si>
  <si>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</si>
  <si>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</si>
  <si>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</si>
  <si>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</si>
  <si>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</si>
  <si>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</si>
  <si>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</si>
  <si>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</si>
  <si>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</si>
  <si>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</si>
  <si>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</si>
  <si>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</si>
  <si>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</si>
  <si>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</si>
  <si>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</si>
  <si>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</si>
  <si>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</si>
  <si>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</si>
  <si>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</si>
  <si>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</si>
  <si>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</si>
  <si>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</si>
  <si>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</si>
  <si>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</si>
  <si>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</si>
  <si>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</si>
  <si>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</si>
  <si>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</si>
  <si>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</si>
  <si>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</si>
  <si>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</si>
  <si>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</si>
  <si>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</si>
  <si>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</si>
  <si>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</si>
  <si>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</si>
  <si>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</si>
  <si>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</si>
  <si>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</si>
  <si>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</si>
  <si>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</si>
  <si>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</si>
  <si>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</si>
  <si>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</si>
  <si>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</si>
  <si>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</si>
  <si>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</si>
  <si>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</si>
  <si>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</si>
  <si>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</si>
  <si>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</si>
  <si>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</si>
  <si>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</si>
  <si>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</si>
  <si>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</si>
  <si>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</si>
  <si>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</si>
  <si>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</si>
  <si>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</si>
  <si>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</si>
  <si>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</si>
  <si>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</si>
  <si>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</si>
  <si>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</si>
  <si>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</si>
  <si>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</si>
  <si>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</si>
  <si>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</si>
  <si>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</si>
  <si>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</si>
  <si>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</si>
  <si>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</si>
  <si>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</si>
  <si>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</si>
  <si>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</si>
  <si>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</si>
  <si>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</si>
  <si>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</si>
  <si>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</si>
  <si>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</si>
  <si>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</si>
  <si>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</si>
  <si>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</si>
  <si>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</si>
  <si>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</si>
  <si>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</si>
  <si>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</si>
  <si>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</si>
  <si>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</si>
  <si>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</si>
  <si>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</si>
  <si>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</si>
  <si>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</si>
  <si>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</si>
  <si>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</si>
  <si>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</si>
  <si>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</si>
  <si>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</si>
  <si>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</si>
  <si>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</si>
  <si>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</si>
  <si>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</si>
  <si>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</si>
  <si>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</si>
  <si>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</si>
  <si>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</si>
  <si>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</si>
  <si>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</si>
  <si>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</si>
  <si>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</si>
  <si>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</si>
  <si>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</si>
  <si>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</si>
  <si>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</si>
  <si>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</si>
  <si>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</si>
  <si>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</si>
  <si>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</si>
  <si>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</si>
  <si>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</si>
  <si>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</si>
  <si>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</si>
  <si>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</si>
  <si>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</si>
  <si>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</si>
  <si>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</si>
  <si>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</si>
  <si>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</si>
  <si>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</si>
  <si>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</si>
  <si>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</si>
  <si>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</si>
  <si>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</si>
  <si>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</si>
  <si>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</si>
  <si>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</si>
  <si>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</si>
  <si>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</si>
  <si>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</si>
  <si>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</si>
  <si>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</si>
  <si>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</si>
  <si>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</si>
  <si>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</si>
  <si>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</si>
  <si>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</si>
  <si>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</si>
  <si>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</si>
  <si>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</si>
  <si>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</si>
  <si>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</si>
  <si>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</si>
  <si>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</si>
  <si>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</si>
  <si>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</si>
  <si>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</si>
  <si>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</si>
  <si>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</si>
  <si>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</si>
  <si>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</si>
  <si>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</si>
  <si>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</si>
  <si>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</si>
  <si>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</si>
  <si>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</si>
  <si>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</si>
  <si>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</si>
  <si>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</si>
  <si>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</si>
  <si>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</si>
  <si>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</si>
  <si>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</si>
  <si>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</si>
  <si>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</si>
  <si>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</si>
  <si>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</si>
  <si>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</si>
  <si>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</si>
  <si>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</si>
  <si>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</si>
  <si>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</si>
  <si>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</si>
  <si>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</si>
  <si>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</si>
  <si>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</si>
  <si>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</si>
  <si>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</si>
  <si>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</si>
  <si>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</si>
  <si>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</si>
  <si>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</si>
  <si>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</si>
  <si>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</si>
  <si>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</si>
  <si>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</si>
  <si>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</si>
  <si>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</si>
  <si>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</si>
  <si>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</si>
  <si>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</si>
  <si>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</si>
  <si>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</si>
  <si>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</si>
  <si>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</si>
  <si>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</si>
  <si>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</si>
  <si>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</si>
  <si>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</si>
  <si>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</si>
  <si>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</si>
  <si>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</si>
  <si>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</si>
  <si>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</si>
  <si>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</si>
  <si>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</si>
  <si>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</si>
  <si>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</si>
  <si>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</si>
  <si>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</si>
  <si>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</si>
  <si>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</si>
  <si>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</si>
  <si>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</si>
  <si>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</si>
  <si>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</si>
  <si>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</si>
  <si>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</si>
  <si>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</si>
  <si>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</si>
  <si>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</si>
  <si>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</si>
  <si>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</si>
  <si>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</si>
  <si>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</si>
  <si>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</si>
  <si>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</si>
  <si>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</si>
  <si>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</si>
  <si>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</si>
  <si>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</si>
  <si>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</si>
  <si>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</si>
  <si>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</si>
  <si>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</si>
  <si>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</si>
  <si>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</si>
  <si>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</si>
  <si>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</si>
  <si>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</si>
  <si>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</si>
  <si>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</si>
  <si>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</si>
  <si>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</si>
  <si>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</si>
  <si>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</si>
  <si>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</si>
  <si>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</si>
  <si>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</si>
  <si>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</si>
  <si>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</si>
  <si>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</si>
  <si>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</si>
  <si>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</si>
  <si>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</si>
  <si>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</si>
  <si>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</si>
  <si>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</si>
  <si>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</si>
  <si>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</si>
  <si>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</si>
  <si>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</si>
  <si>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</si>
  <si>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</si>
  <si>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</si>
  <si>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</si>
  <si>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</si>
  <si>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</si>
  <si>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</si>
  <si>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</si>
  <si>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</si>
  <si>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</si>
  <si>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</si>
  <si>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</si>
  <si>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</si>
  <si>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</si>
  <si>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</si>
  <si>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</si>
  <si>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</si>
  <si>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</si>
  <si>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</si>
  <si>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</si>
  <si>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</si>
  <si>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</si>
  <si>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</si>
  <si>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</si>
  <si>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</si>
  <si>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</si>
  <si>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</si>
  <si>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</si>
  <si>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</si>
  <si>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</si>
  <si>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</si>
  <si>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</si>
  <si>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</si>
  <si>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</si>
  <si>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</si>
  <si>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</si>
  <si>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</si>
  <si>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</si>
  <si>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</si>
  <si>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</si>
  <si>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</si>
  <si>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</si>
  <si>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</si>
  <si>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</si>
  <si>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</si>
  <si>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</si>
  <si>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</si>
  <si>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</si>
  <si>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</si>
  <si>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</si>
  <si>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</si>
  <si>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</si>
  <si>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</si>
  <si>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</si>
  <si>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</si>
  <si>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</si>
  <si>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</si>
  <si>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</si>
  <si>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</si>
  <si>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</si>
  <si>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</si>
  <si>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</si>
  <si>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</si>
  <si>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</si>
  <si>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</si>
  <si>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</si>
  <si>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</si>
  <si>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</si>
  <si>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</si>
  <si>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</si>
  <si>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</si>
  <si>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</si>
  <si>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</si>
  <si>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</si>
  <si>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</si>
  <si>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</si>
  <si>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</si>
  <si>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</si>
  <si>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</si>
  <si>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</si>
  <si>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</si>
  <si>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</si>
  <si>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</si>
  <si>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</si>
  <si>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</si>
  <si>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</si>
  <si>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</si>
  <si>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</si>
  <si>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</si>
  <si>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</si>
  <si>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</si>
  <si>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</si>
  <si>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</si>
  <si>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</si>
  <si>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</si>
  <si>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</si>
  <si>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</si>
  <si>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</si>
  <si>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</si>
  <si>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</si>
  <si>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</si>
  <si>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</si>
  <si>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</si>
  <si>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</si>
  <si>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</si>
  <si>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</si>
  <si>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</si>
  <si>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</si>
  <si>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</si>
  <si>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</si>
  <si>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</si>
  <si>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</si>
  <si>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</si>
  <si>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</si>
  <si>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</si>
  <si>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</si>
  <si>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</si>
  <si>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</si>
  <si>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</si>
  <si>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</si>
  <si>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</si>
  <si>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</si>
  <si>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</si>
  <si>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</si>
  <si>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</si>
  <si>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</si>
  <si>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</si>
  <si>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</si>
  <si>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</si>
  <si>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</si>
  <si>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</si>
  <si>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</si>
  <si>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</si>
  <si>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</si>
  <si>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</si>
  <si>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</si>
  <si>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</si>
  <si>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</si>
  <si>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</si>
  <si>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</si>
  <si>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</si>
  <si>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</si>
  <si>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</si>
  <si>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</si>
  <si>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</si>
  <si>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</si>
  <si>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</si>
  <si>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</si>
  <si>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</si>
  <si>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</si>
  <si>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</si>
  <si>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</si>
  <si>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</si>
  <si>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</si>
  <si>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</si>
  <si>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</si>
  <si>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</si>
  <si>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</si>
  <si>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</si>
  <si>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</si>
  <si>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</si>
  <si>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</si>
  <si>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</si>
  <si>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</si>
  <si>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</si>
  <si>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</si>
  <si>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</si>
  <si>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</si>
  <si>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</si>
  <si>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</si>
  <si>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</si>
  <si>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</si>
  <si>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</si>
  <si>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</si>
  <si>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</si>
  <si>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</si>
  <si>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</si>
  <si>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</si>
  <si>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</si>
  <si>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</si>
  <si>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</si>
  <si>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</si>
  <si>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</si>
  <si>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</si>
  <si>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</si>
  <si>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</si>
  <si>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</si>
  <si>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</si>
  <si>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</si>
  <si>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</si>
  <si>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</si>
  <si>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</si>
  <si>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</si>
  <si>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</si>
  <si>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</si>
  <si>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</si>
  <si>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</si>
  <si>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</si>
  <si>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</si>
  <si>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</si>
  <si>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</si>
  <si>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</si>
  <si>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</si>
  <si>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</si>
  <si>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</si>
  <si>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</si>
  <si>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</si>
  <si>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</si>
  <si>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</si>
  <si>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</si>
  <si>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</si>
  <si>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</si>
  <si>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</si>
  <si>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</si>
  <si>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</si>
  <si>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</si>
  <si>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</si>
  <si>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</si>
  <si>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</si>
  <si>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</si>
  <si>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</si>
  <si>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</si>
  <si>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</si>
  <si>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</si>
  <si>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</si>
  <si>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</si>
  <si>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</si>
  <si>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</si>
  <si>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</si>
  <si>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</si>
  <si>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</si>
  <si>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</si>
  <si>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</si>
  <si>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</si>
  <si>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</si>
  <si>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</si>
  <si>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</si>
  <si>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</si>
  <si>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</si>
  <si>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</si>
  <si>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</si>
  <si>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</si>
  <si>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</si>
  <si>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</si>
  <si>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</si>
  <si>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</si>
  <si>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</si>
  <si>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</si>
  <si>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</si>
  <si>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</si>
  <si>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</si>
  <si>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</si>
  <si>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</si>
  <si>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</si>
  <si>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</si>
  <si>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</si>
  <si>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</si>
  <si>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</si>
  <si>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</si>
  <si>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</si>
  <si>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</si>
  <si>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</si>
  <si>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</si>
  <si>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</si>
  <si>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</si>
  <si>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</si>
  <si>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</si>
  <si>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</si>
  <si>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</si>
  <si>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</si>
  <si>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</si>
  <si>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</si>
  <si>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</si>
  <si>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</si>
  <si>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</si>
  <si>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</si>
  <si>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</si>
  <si>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</si>
  <si>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</si>
  <si>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</si>
  <si>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</si>
  <si>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</si>
  <si>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</si>
  <si>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</si>
  <si>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</si>
  <si>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</si>
  <si>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</si>
  <si>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</si>
  <si>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</si>
  <si>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</si>
  <si>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</si>
  <si>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</si>
  <si>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</si>
  <si>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</si>
  <si>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</si>
  <si>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</si>
  <si>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</si>
  <si>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</si>
  <si>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</si>
  <si>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</si>
  <si>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</si>
  <si>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</si>
  <si>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</si>
  <si>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</si>
  <si>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</si>
  <si>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</si>
  <si>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</si>
  <si>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</si>
  <si>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</si>
  <si>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</si>
  <si>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</si>
  <si>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</si>
  <si>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</si>
  <si>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</si>
  <si>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</si>
  <si>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</si>
  <si>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</si>
  <si>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</si>
  <si>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</si>
  <si>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</si>
  <si>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</si>
  <si>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</si>
  <si>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</si>
  <si>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</si>
  <si>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</si>
  <si>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</si>
  <si>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</si>
  <si>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</si>
  <si>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</si>
  <si>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</si>
  <si>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</si>
  <si>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</si>
  <si>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</si>
  <si>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</si>
  <si>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</si>
  <si>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</si>
  <si>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</si>
  <si>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</si>
  <si>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</si>
  <si>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</si>
  <si>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</si>
  <si>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</si>
  <si>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</si>
  <si>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</si>
  <si>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</si>
  <si>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</si>
  <si>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</si>
  <si>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</si>
  <si>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</si>
  <si>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</si>
  <si>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</si>
  <si>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</si>
  <si>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</si>
  <si>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</si>
  <si>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</si>
  <si>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</si>
  <si>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</si>
  <si>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</si>
  <si>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</si>
  <si>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</si>
  <si>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</si>
  <si>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</si>
  <si>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</si>
  <si>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</si>
  <si>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</si>
  <si>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</si>
  <si>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</si>
  <si>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</si>
  <si>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</si>
  <si>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</si>
  <si>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</si>
  <si>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</si>
  <si>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</si>
  <si>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</si>
  <si>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</si>
  <si>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</si>
  <si>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</si>
  <si>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</si>
  <si>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</si>
  <si>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</si>
  <si>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</si>
  <si>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</si>
  <si>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</si>
  <si>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</si>
  <si>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</si>
  <si>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</si>
  <si>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</si>
  <si>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</si>
  <si>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</si>
  <si>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</si>
  <si>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</si>
  <si>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</si>
  <si>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</si>
  <si>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</si>
  <si>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</si>
  <si>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</si>
  <si>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</si>
  <si>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</si>
  <si>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</si>
  <si>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</si>
  <si>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</si>
  <si>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</si>
  <si>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</si>
  <si>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</si>
  <si>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</si>
  <si>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</si>
  <si>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</si>
  <si>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</si>
  <si>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</si>
  <si>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</si>
  <si>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</si>
  <si>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</si>
  <si>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</si>
  <si>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</si>
  <si>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</si>
  <si>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</si>
  <si>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</si>
  <si>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</si>
  <si>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</si>
  <si>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</si>
  <si>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</si>
  <si>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</si>
  <si>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</si>
  <si>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</si>
  <si>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</si>
  <si>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</si>
  <si>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</si>
  <si>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</si>
  <si>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</si>
  <si>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</si>
  <si>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</si>
  <si>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</si>
  <si>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</si>
  <si>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</si>
  <si>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</si>
  <si>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</si>
  <si>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</si>
  <si>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</si>
  <si>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</si>
  <si>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</si>
  <si>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</si>
  <si>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</si>
  <si>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</si>
  <si>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</si>
  <si>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</si>
  <si>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</si>
  <si>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</si>
  <si>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</si>
  <si>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</si>
  <si>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</si>
  <si>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</si>
  <si>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</si>
  <si>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</si>
  <si>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</si>
  <si>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</si>
  <si>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</si>
  <si>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</si>
  <si>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</si>
  <si>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</si>
  <si>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</si>
  <si>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</si>
  <si>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</si>
  <si>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</si>
  <si>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</si>
  <si>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</si>
  <si>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</si>
  <si>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</si>
  <si>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</si>
  <si>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</si>
  <si>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</si>
  <si>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</si>
  <si>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</si>
  <si>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</si>
  <si>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</si>
  <si>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</si>
  <si>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</si>
  <si>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</si>
  <si>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</si>
  <si>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</si>
  <si>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</si>
  <si>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</si>
  <si>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</si>
  <si>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</si>
  <si>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</si>
  <si>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</si>
  <si>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</si>
  <si>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</si>
  <si>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</si>
  <si>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</si>
  <si>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</si>
  <si>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</si>
  <si>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</si>
  <si>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</si>
  <si>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</si>
  <si>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</si>
  <si>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</si>
  <si>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</si>
  <si>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</si>
  <si>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</si>
  <si>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</si>
  <si>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</si>
  <si>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</si>
  <si>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</si>
  <si>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</si>
  <si>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</si>
  <si>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</si>
  <si>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</si>
  <si>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</si>
  <si>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</si>
  <si>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</si>
  <si>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</si>
  <si>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</si>
  <si>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</si>
  <si>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</si>
  <si>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</si>
  <si>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</si>
  <si>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</si>
  <si>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</si>
  <si>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</si>
  <si>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</si>
  <si>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</si>
  <si>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</si>
  <si>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</si>
  <si>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</si>
  <si>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</si>
  <si>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</si>
  <si>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</si>
  <si>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</si>
  <si>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</si>
  <si>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</si>
  <si>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</si>
  <si>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</si>
  <si>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</si>
  <si>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</si>
  <si>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</si>
  <si>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</si>
  <si>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</si>
  <si>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</si>
  <si>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</si>
  <si>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</si>
  <si>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</si>
  <si>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</si>
  <si>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</si>
  <si>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</si>
  <si>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</si>
  <si>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</si>
  <si>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</si>
  <si>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</si>
  <si>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</si>
  <si>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</si>
  <si>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</si>
  <si>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</si>
  <si>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</si>
  <si>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</si>
  <si>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</si>
  <si>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</si>
  <si>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</si>
  <si>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</si>
  <si>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</si>
  <si>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</si>
  <si>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</si>
  <si>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</si>
  <si>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</si>
  <si>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</si>
  <si>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</si>
  <si>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</si>
  <si>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</si>
  <si>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</si>
  <si>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</si>
  <si>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</si>
  <si>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</si>
  <si>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</si>
  <si>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</si>
  <si>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</si>
  <si>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</si>
  <si>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</si>
  <si>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</si>
  <si>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</si>
  <si>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</si>
  <si>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</si>
  <si>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</si>
  <si>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</si>
  <si>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</si>
  <si>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</si>
  <si>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</si>
  <si>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</si>
  <si>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</si>
  <si>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</si>
  <si>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</si>
  <si>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</si>
  <si>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</si>
  <si>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</si>
  <si>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</si>
  <si>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</si>
  <si>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</si>
  <si>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</si>
  <si>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</si>
  <si>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</si>
  <si>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</si>
  <si>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</si>
  <si>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</si>
  <si>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</si>
  <si>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</si>
  <si>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</si>
  <si>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</si>
  <si>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</si>
  <si>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</si>
  <si>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</si>
  <si>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</si>
  <si>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</si>
  <si>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</si>
  <si>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</si>
  <si>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</si>
  <si>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</si>
  <si>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</si>
  <si>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</si>
  <si>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</si>
  <si>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</si>
  <si>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</si>
  <si>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</si>
  <si>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</si>
  <si>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</si>
  <si>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</si>
  <si>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</si>
  <si>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</si>
  <si>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</si>
  <si>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</si>
  <si>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</si>
  <si>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</si>
  <si>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</si>
  <si>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</si>
  <si>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</si>
  <si>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</si>
  <si>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</si>
  <si>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</si>
  <si>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</si>
  <si>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</si>
  <si>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</si>
  <si>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</si>
  <si>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</si>
  <si>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</si>
  <si>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</si>
  <si>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</si>
  <si>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</si>
  <si>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</si>
  <si>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</si>
  <si>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</si>
  <si>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</si>
  <si>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</si>
  <si>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</si>
  <si>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</si>
  <si>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</si>
  <si>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</si>
  <si>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</si>
  <si>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</si>
  <si>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</si>
  <si>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</si>
  <si>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</si>
  <si>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</si>
  <si>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</si>
  <si>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</si>
  <si>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</si>
  <si>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</si>
  <si>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</si>
  <si>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</si>
  <si>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</si>
  <si>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</si>
  <si>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</si>
  <si>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</si>
  <si>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</si>
  <si>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</si>
  <si>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</si>
  <si>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</si>
  <si>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</si>
  <si>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</si>
  <si>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</si>
  <si>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</si>
  <si>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</si>
  <si>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</si>
  <si>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</si>
  <si>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</si>
  <si>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</si>
  <si>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</si>
  <si>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</si>
  <si>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</si>
  <si>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</si>
  <si>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</si>
  <si>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</si>
  <si>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</si>
  <si>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</si>
  <si>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</si>
  <si>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</si>
  <si>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</si>
  <si>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</si>
  <si>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</si>
  <si>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</si>
  <si>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</si>
  <si>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</si>
  <si>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</si>
  <si>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</si>
  <si>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</si>
  <si>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</si>
  <si>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</si>
  <si>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</si>
  <si>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</si>
  <si>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</si>
  <si>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</si>
  <si>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</si>
  <si>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</si>
  <si>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</si>
  <si>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</si>
  <si>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</si>
  <si>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</si>
  <si>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</si>
  <si>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</si>
  <si>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</si>
  <si>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</si>
  <si>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</si>
  <si>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</si>
  <si>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</si>
  <si>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</si>
  <si>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</si>
  <si>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</si>
  <si>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</si>
  <si>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</si>
  <si>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</si>
  <si>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</si>
  <si>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</si>
  <si>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</si>
  <si>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</si>
  <si>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</si>
  <si>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</si>
  <si>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</si>
  <si>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</si>
  <si>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</si>
  <si>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</si>
  <si>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</si>
  <si>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</si>
  <si>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</si>
  <si>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</si>
  <si>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</si>
  <si>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</si>
  <si>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</si>
  <si>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</si>
  <si>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</si>
  <si>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</si>
  <si>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</si>
  <si>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</si>
  <si>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</si>
  <si>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</si>
  <si>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</si>
  <si>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</si>
  <si>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</si>
  <si>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</si>
  <si>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</si>
  <si>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</si>
  <si>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</si>
  <si>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</si>
  <si>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</si>
  <si>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</si>
  <si>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</si>
  <si>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</si>
  <si>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</si>
  <si>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</si>
  <si>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</si>
  <si>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</si>
  <si>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</si>
  <si>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</si>
  <si>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</si>
  <si>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</si>
  <si>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</si>
  <si>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</si>
  <si>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</si>
  <si>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</si>
  <si>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</si>
  <si>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</si>
  <si>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</si>
  <si>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</si>
  <si>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</si>
  <si>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</si>
  <si>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</si>
  <si>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</si>
  <si>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</si>
  <si>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</si>
  <si>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</si>
  <si>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</si>
  <si>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</si>
  <si>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</si>
  <si>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</si>
  <si>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</si>
  <si>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</si>
  <si>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</si>
  <si>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</si>
  <si>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</si>
  <si>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</si>
  <si>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</si>
  <si>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</si>
  <si>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</si>
  <si>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</si>
  <si>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</si>
  <si>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</si>
  <si>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</si>
  <si>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</si>
  <si>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</si>
  <si>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</si>
  <si>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</si>
  <si>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</si>
  <si>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</si>
  <si>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</si>
  <si>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</si>
  <si>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</si>
  <si>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</si>
  <si>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</si>
  <si>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</si>
  <si>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</si>
  <si>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</si>
  <si>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</si>
  <si>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</si>
  <si>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</si>
  <si>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</si>
  <si>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</si>
  <si>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</si>
  <si>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</si>
  <si>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</si>
  <si>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</si>
  <si>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</si>
  <si>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</si>
  <si>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</si>
  <si>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</si>
  <si>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</si>
  <si>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</si>
  <si>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</si>
  <si>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</si>
  <si>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</si>
  <si>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</si>
  <si>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</si>
  <si>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</si>
  <si>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</si>
  <si>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</si>
  <si>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</si>
  <si>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</si>
  <si>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</si>
  <si>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</si>
  <si>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</si>
  <si>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</si>
  <si>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</si>
  <si>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</si>
  <si>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</si>
  <si>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</si>
  <si>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</si>
  <si>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</si>
  <si>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</si>
  <si>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</si>
  <si>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</si>
  <si>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</si>
  <si>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</si>
  <si>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</si>
  <si>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</si>
  <si>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</si>
  <si>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</si>
  <si>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</si>
  <si>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</si>
  <si>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</si>
  <si>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</si>
  <si>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</si>
  <si>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</si>
  <si>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</si>
  <si>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</si>
  <si>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</si>
  <si>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</si>
  <si>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</si>
  <si>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</si>
  <si>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</si>
  <si>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</si>
  <si>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</si>
  <si>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</si>
  <si>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</si>
  <si>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</si>
  <si>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</si>
  <si>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</si>
  <si>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</si>
  <si>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</si>
  <si>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</si>
  <si>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</si>
  <si>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</si>
  <si>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</si>
  <si>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</si>
  <si>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</si>
  <si>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</si>
  <si>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</si>
  <si>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</si>
  <si>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</si>
  <si>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</si>
  <si>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</si>
  <si>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</si>
  <si>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</si>
  <si>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</si>
  <si>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</si>
  <si>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</si>
  <si>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</si>
  <si>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</si>
  <si>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</si>
  <si>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</si>
  <si>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</si>
  <si>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</si>
  <si>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</si>
  <si>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</si>
  <si>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</si>
  <si>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</si>
  <si>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</si>
  <si>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</si>
  <si>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</si>
  <si>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</si>
  <si>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</si>
  <si>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</si>
  <si>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</si>
  <si>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</si>
  <si>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</si>
  <si>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</si>
  <si>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</si>
  <si>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</si>
  <si>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</si>
  <si>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</si>
  <si>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</si>
  <si>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</si>
  <si>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</si>
  <si>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</si>
  <si>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</si>
  <si>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</si>
  <si>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</si>
  <si>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</si>
  <si>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</si>
  <si>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</si>
  <si>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</si>
  <si>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</si>
  <si>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</si>
  <si>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</si>
  <si>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</si>
  <si>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</si>
  <si>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</si>
  <si>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</si>
  <si>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</si>
  <si>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</si>
  <si>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</si>
  <si>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</si>
  <si>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</si>
  <si>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</si>
  <si>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</si>
  <si>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</si>
  <si>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</si>
  <si>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</si>
  <si>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</si>
  <si>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</si>
  <si>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</si>
  <si>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</si>
  <si>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</si>
  <si>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</si>
  <si>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</si>
  <si>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</si>
  <si>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</si>
  <si>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</si>
  <si>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</si>
  <si>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</si>
  <si>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</si>
  <si>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</si>
  <si>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</si>
  <si>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</si>
  <si>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</si>
  <si>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</si>
  <si>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</si>
  <si>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</si>
  <si>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</si>
  <si>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</si>
  <si>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</si>
  <si>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</si>
  <si>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</si>
  <si>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</si>
  <si>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</si>
  <si>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</si>
  <si>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</si>
  <si>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</si>
  <si>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</si>
  <si>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</si>
  <si>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</si>
  <si>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</si>
  <si>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</si>
  <si>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</si>
  <si>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</si>
  <si>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</si>
  <si>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</si>
  <si>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</si>
  <si>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</si>
  <si>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</si>
  <si>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</si>
  <si>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</si>
  <si>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</si>
  <si>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</si>
  <si>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</si>
  <si>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</si>
  <si>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</si>
  <si>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</si>
  <si>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</si>
  <si>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</si>
  <si>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</si>
  <si>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</si>
  <si>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</si>
  <si>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</si>
  <si>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</si>
  <si>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</si>
  <si>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</si>
  <si>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</si>
  <si>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</si>
  <si>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</si>
  <si>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</si>
  <si>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</si>
  <si>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</si>
  <si>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</si>
  <si>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</si>
  <si>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</si>
  <si>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</si>
  <si>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</si>
  <si>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</si>
  <si>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</si>
  <si>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</si>
  <si>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</si>
  <si>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</si>
  <si>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</si>
  <si>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</si>
  <si>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</si>
  <si>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</si>
  <si>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</si>
  <si>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</si>
  <si>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</si>
  <si>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</si>
  <si>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</si>
  <si>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</si>
  <si>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</si>
  <si>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</si>
  <si>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</si>
  <si>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</si>
  <si>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</si>
  <si>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</si>
  <si>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</si>
  <si>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</si>
  <si>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</si>
  <si>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</si>
  <si>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</si>
  <si>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</si>
  <si>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</si>
  <si>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</si>
  <si>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</si>
  <si>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</si>
  <si>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</si>
  <si>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</si>
  <si>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</si>
  <si>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</si>
  <si>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</si>
  <si>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</si>
  <si>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</si>
  <si>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</si>
  <si>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</si>
  <si>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</si>
  <si>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</si>
  <si>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</si>
  <si>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</si>
  <si>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</si>
  <si>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</si>
  <si>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</si>
  <si>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</si>
  <si>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</si>
  <si>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</si>
  <si>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</si>
  <si>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</si>
  <si>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</si>
  <si>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</si>
  <si>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</si>
  <si>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</si>
  <si>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</si>
  <si>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</si>
  <si>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</si>
  <si>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</si>
  <si>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</si>
  <si>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</si>
  <si>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</si>
  <si>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</si>
  <si>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</si>
  <si>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</si>
  <si>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</si>
  <si>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</si>
  <si>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</si>
  <si>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</si>
  <si>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</si>
  <si>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</si>
  <si>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</si>
  <si>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</si>
  <si>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</si>
  <si>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</si>
  <si>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</si>
  <si>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</si>
  <si>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</si>
  <si>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</si>
  <si>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</si>
  <si>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</si>
  <si>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</si>
  <si>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</si>
  <si>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</si>
  <si>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</si>
  <si>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</si>
  <si>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</si>
  <si>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</si>
  <si>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</si>
  <si>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</si>
  <si>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</si>
  <si>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</si>
  <si>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</si>
  <si>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</si>
  <si>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</si>
  <si>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</si>
  <si>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</si>
  <si>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</si>
  <si>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</si>
  <si>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</si>
  <si>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</si>
  <si>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</si>
  <si>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</si>
  <si>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</si>
  <si>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</si>
  <si>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</si>
  <si>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</si>
  <si>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</si>
  <si>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</si>
  <si>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</si>
  <si>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</si>
  <si>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</si>
  <si>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</si>
  <si>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</si>
  <si>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</si>
  <si>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</si>
  <si>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</si>
  <si>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</si>
  <si>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</si>
  <si>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</si>
  <si>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</si>
  <si>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</si>
  <si>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</si>
  <si>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</si>
  <si>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</si>
  <si>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</si>
  <si>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</si>
  <si>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</si>
  <si>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</si>
  <si>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</si>
  <si>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</si>
  <si>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</si>
  <si>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</si>
  <si>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</si>
  <si>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</si>
  <si>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</si>
  <si>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</si>
  <si>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</si>
  <si>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</si>
  <si>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</si>
  <si>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</si>
  <si>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</si>
  <si>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</si>
  <si>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</si>
  <si>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</si>
  <si>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</si>
  <si>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</si>
  <si>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</si>
  <si>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</si>
  <si>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</si>
  <si>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</si>
  <si>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</si>
  <si>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</si>
  <si>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</si>
  <si>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</si>
  <si>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</si>
  <si>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</si>
  <si>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</si>
  <si>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</si>
  <si>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</si>
  <si>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</si>
  <si>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</si>
  <si>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</si>
  <si>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</si>
  <si>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</si>
  <si>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</si>
  <si>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</si>
  <si>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</si>
  <si>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</si>
  <si>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</si>
  <si>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</si>
  <si>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</si>
  <si>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</si>
  <si>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</si>
  <si>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</si>
  <si>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</si>
  <si>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</si>
  <si>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</si>
  <si>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</si>
  <si>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</si>
  <si>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</si>
  <si>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</si>
  <si>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</si>
  <si>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</si>
  <si>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</si>
  <si>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</si>
  <si>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</si>
  <si>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</si>
  <si>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</si>
  <si>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</si>
  <si>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</si>
  <si>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</si>
  <si>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</si>
  <si>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</si>
  <si>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</si>
  <si>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</si>
  <si>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</si>
  <si>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</si>
  <si>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</si>
  <si>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</si>
  <si>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</si>
  <si>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</si>
  <si>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</si>
  <si>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</si>
  <si>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</si>
  <si>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</si>
  <si>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</si>
  <si>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</si>
  <si>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</si>
  <si>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</si>
  <si>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</si>
  <si>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</si>
  <si>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</si>
  <si>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</si>
  <si>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</si>
  <si>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</si>
  <si>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</si>
  <si>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</si>
  <si>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</si>
  <si>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</si>
  <si>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</si>
  <si>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</si>
  <si>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</si>
  <si>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</si>
  <si>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</si>
  <si>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</si>
  <si>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</si>
  <si>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</si>
  <si>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</si>
  <si>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</si>
  <si>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</si>
  <si>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</si>
  <si>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</si>
  <si>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</si>
  <si>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</si>
  <si>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</si>
  <si>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</si>
  <si>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</si>
  <si>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</si>
  <si>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</si>
  <si>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</si>
  <si>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</si>
  <si>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</si>
  <si>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</si>
  <si>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</si>
  <si>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</si>
  <si>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</si>
  <si>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</si>
  <si>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</si>
  <si>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</si>
  <si>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</si>
  <si>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</si>
  <si>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</si>
  <si>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</si>
  <si>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</si>
  <si>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</si>
  <si>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</si>
  <si>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</si>
  <si>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</si>
  <si>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</si>
  <si>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</si>
  <si>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</si>
  <si>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</si>
  <si>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</si>
  <si>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</si>
  <si>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</si>
  <si>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</si>
  <si>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</si>
  <si>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</si>
  <si>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</si>
  <si>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</si>
  <si>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</si>
  <si>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</si>
  <si>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</si>
  <si>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</si>
  <si>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</si>
  <si>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</si>
  <si>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</si>
  <si>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</si>
  <si>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</si>
  <si>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</si>
  <si>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</si>
  <si>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</si>
  <si>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</si>
  <si>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</si>
  <si>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</si>
  <si>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</si>
  <si>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</si>
  <si>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</si>
  <si>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</si>
  <si>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</si>
  <si>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</si>
  <si>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</si>
  <si>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</si>
  <si>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</si>
  <si>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</si>
  <si>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</si>
  <si>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</si>
  <si>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</si>
  <si>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</si>
  <si>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</si>
  <si>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</si>
  <si>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</si>
  <si>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</si>
  <si>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</si>
  <si>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</si>
  <si>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</si>
  <si>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</si>
  <si>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</si>
  <si>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</si>
  <si>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</si>
  <si>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</si>
  <si>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</si>
  <si>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</si>
  <si>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</si>
  <si>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</si>
  <si>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</si>
  <si>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</si>
  <si>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</si>
  <si>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</si>
  <si>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</si>
  <si>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</si>
  <si>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</si>
  <si>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</si>
  <si>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</si>
  <si>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</si>
  <si>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</si>
  <si>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</si>
  <si>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</si>
  <si>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</si>
  <si>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</si>
  <si>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</si>
  <si>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</si>
  <si>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</si>
  <si>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</si>
  <si>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</si>
  <si>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</si>
  <si>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</si>
  <si>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</si>
  <si>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</si>
  <si>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</si>
  <si>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</si>
  <si>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</si>
  <si>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</si>
  <si>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</si>
  <si>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</si>
  <si>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</si>
  <si>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</si>
  <si>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</si>
  <si>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</si>
  <si>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</si>
  <si>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</si>
  <si>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</si>
  <si>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</si>
  <si>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</si>
  <si>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</si>
  <si>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</si>
  <si>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</si>
  <si>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</si>
  <si>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</si>
  <si>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</si>
  <si>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</si>
  <si>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</si>
  <si>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</si>
  <si>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</si>
  <si>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</si>
  <si>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</si>
  <si>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</si>
  <si>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</si>
  <si>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</si>
  <si>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</si>
  <si>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</si>
  <si>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</si>
  <si>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</si>
  <si>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</si>
  <si>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</si>
  <si>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</si>
  <si>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</si>
  <si>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</si>
  <si>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</si>
  <si>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</si>
  <si>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</si>
  <si>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</si>
  <si>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</si>
  <si>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</si>
  <si>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</si>
  <si>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</si>
  <si>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</si>
  <si>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</si>
  <si>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</si>
  <si>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</si>
  <si>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</si>
  <si>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</si>
  <si>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</si>
  <si>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</si>
  <si>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</si>
  <si>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</si>
  <si>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</si>
  <si>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</si>
  <si>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</si>
  <si>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</si>
  <si>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</si>
  <si>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</si>
  <si>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</si>
  <si>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</si>
  <si>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</si>
  <si>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</si>
  <si>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</si>
  <si>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</si>
  <si>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</si>
  <si>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</si>
  <si>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</si>
  <si>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</si>
  <si>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</si>
  <si>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</si>
  <si>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</si>
  <si>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</si>
  <si>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</si>
  <si>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</si>
  <si>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</si>
  <si>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</si>
  <si>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</si>
  <si>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</si>
  <si>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</si>
  <si>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</si>
  <si>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</si>
  <si>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</si>
  <si>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</si>
  <si>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</si>
  <si>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</si>
  <si>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</si>
  <si>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</si>
  <si>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</si>
  <si>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</si>
  <si>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</si>
  <si>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</si>
  <si>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</si>
  <si>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</si>
  <si>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</si>
  <si>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</si>
  <si>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</si>
  <si>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</si>
  <si>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</si>
  <si>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</si>
  <si>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</si>
  <si>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</si>
  <si>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</si>
  <si>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</si>
  <si>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</si>
  <si>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</si>
  <si>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</si>
  <si>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</si>
  <si>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</si>
  <si>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</si>
  <si>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</si>
  <si>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</si>
  <si>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</si>
  <si>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</si>
  <si>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</si>
  <si>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</si>
  <si>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</si>
  <si>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</si>
  <si>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</si>
  <si>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</si>
  <si>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</si>
  <si>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</si>
  <si>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</si>
  <si>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</si>
  <si>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</si>
  <si>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</si>
  <si>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</si>
  <si>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</si>
  <si>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</si>
  <si>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</si>
  <si>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</si>
  <si>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</si>
  <si>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</si>
  <si>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</si>
  <si>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</si>
  <si>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</si>
  <si>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</si>
  <si>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</si>
  <si>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</si>
  <si>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</si>
  <si>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</si>
  <si>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</si>
  <si>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</si>
  <si>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</si>
  <si>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</si>
  <si>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</si>
  <si>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</si>
  <si>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</si>
  <si>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</si>
  <si>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</si>
  <si>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</si>
  <si>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</si>
  <si>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</si>
  <si>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</si>
  <si>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</si>
  <si>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</si>
  <si>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</si>
  <si>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</si>
  <si>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</si>
  <si>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</si>
  <si>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</si>
  <si>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</si>
  <si>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</si>
  <si>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</si>
  <si>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</si>
  <si>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</si>
  <si>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</si>
  <si>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</si>
  <si>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</si>
  <si>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</si>
  <si>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</si>
  <si>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</si>
  <si>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</si>
  <si>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</si>
  <si>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</si>
  <si>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</si>
  <si>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</si>
  <si>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</si>
  <si>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</si>
  <si>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</si>
  <si>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</si>
  <si>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</si>
  <si>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</si>
  <si>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</si>
  <si>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</si>
  <si>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</si>
  <si>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</si>
  <si>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</si>
  <si>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</si>
  <si>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</si>
  <si>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</si>
  <si>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</si>
  <si>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</si>
  <si>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</si>
  <si>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</si>
  <si>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</si>
  <si>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</si>
  <si>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</si>
  <si>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</si>
  <si>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</si>
  <si>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</si>
  <si>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</si>
  <si>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</si>
  <si>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</si>
  <si>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</si>
  <si>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</si>
  <si>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</si>
  <si>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</si>
  <si>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</si>
  <si>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</si>
  <si>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</si>
  <si>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</si>
  <si>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</si>
  <si>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</si>
  <si>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</si>
  <si>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</si>
  <si>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</si>
  <si>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</si>
  <si>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</si>
  <si>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</si>
  <si>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</si>
  <si>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</si>
  <si>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</si>
  <si>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</si>
  <si>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</si>
  <si>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</si>
  <si>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</si>
  <si>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</si>
  <si>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</si>
  <si>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</si>
  <si>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</si>
  <si>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</si>
  <si>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</si>
  <si>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</si>
  <si>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</si>
  <si>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</si>
  <si>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</si>
  <si>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</si>
  <si>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</si>
  <si>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</si>
  <si>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</si>
  <si>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</si>
  <si>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</si>
  <si>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</si>
  <si>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</si>
  <si>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</si>
  <si>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</si>
  <si>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</si>
  <si>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</si>
  <si>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</si>
  <si>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</si>
  <si>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</si>
  <si>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</si>
  <si>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</si>
  <si>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</si>
  <si>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</si>
  <si>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</si>
  <si>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</si>
  <si>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</si>
  <si>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</si>
  <si>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</si>
  <si>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</si>
  <si>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</si>
  <si>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</si>
  <si>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</si>
  <si>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</si>
  <si>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</si>
  <si>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</si>
  <si>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</si>
  <si>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</si>
  <si>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</si>
  <si>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</si>
  <si>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</si>
  <si>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</si>
  <si>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</si>
  <si>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</si>
  <si>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</si>
  <si>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</si>
  <si>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</si>
  <si>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</si>
  <si>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</si>
  <si>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</si>
  <si>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</si>
  <si>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</si>
  <si>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</si>
  <si>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</si>
  <si>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</si>
  <si>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</si>
  <si>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</si>
  <si>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</si>
  <si>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</si>
  <si>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</si>
  <si>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</si>
  <si>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</si>
  <si>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</si>
  <si>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</si>
  <si>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</si>
  <si>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</si>
  <si>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</si>
  <si>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</si>
  <si>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</si>
  <si>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</si>
  <si>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</si>
  <si>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</si>
  <si>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</si>
  <si>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</si>
  <si>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</si>
  <si>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</si>
  <si>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</si>
  <si>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</si>
  <si>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</si>
  <si>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</si>
  <si>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</si>
  <si>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</si>
  <si>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</si>
  <si>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</si>
  <si>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</si>
  <si>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</si>
  <si>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</si>
  <si>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</si>
  <si>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</si>
  <si>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</si>
  <si>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</si>
  <si>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</si>
  <si>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</si>
  <si>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</si>
  <si>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</si>
  <si>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</si>
  <si>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</si>
  <si>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</si>
  <si>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</si>
  <si>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</si>
  <si>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</si>
  <si>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</si>
  <si>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</si>
  <si>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</si>
  <si>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</si>
  <si>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</si>
  <si>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</si>
  <si>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</si>
  <si>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</si>
  <si>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</si>
  <si>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</si>
  <si>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</si>
  <si>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</si>
  <si>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</si>
  <si>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</si>
  <si>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</si>
  <si>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</si>
  <si>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</si>
  <si>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</si>
  <si>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</si>
  <si>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</si>
  <si>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</si>
  <si>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</si>
  <si>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</si>
  <si>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</si>
  <si>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</si>
  <si>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</si>
  <si>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</si>
  <si>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</si>
  <si>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</si>
  <si>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</si>
  <si>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</si>
  <si>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</si>
  <si>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</si>
  <si>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</si>
  <si>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</si>
  <si>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</si>
  <si>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</si>
  <si>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</si>
  <si>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</si>
  <si>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</si>
  <si>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</si>
  <si>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</si>
  <si>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</si>
  <si>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</si>
  <si>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</si>
  <si>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</si>
  <si>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</si>
  <si>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</si>
  <si>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</si>
  <si>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</si>
  <si>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</si>
  <si>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</si>
  <si>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</si>
  <si>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</si>
  <si>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</si>
  <si>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</si>
  <si>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</si>
  <si>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</si>
  <si>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</si>
  <si>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</si>
  <si>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</si>
  <si>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</si>
  <si>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</si>
  <si>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</si>
  <si>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</si>
  <si>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</si>
  <si>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</si>
  <si>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</si>
  <si>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</si>
  <si>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</si>
  <si>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</si>
  <si>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</si>
  <si>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</si>
  <si>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</si>
  <si>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</si>
  <si>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</si>
  <si>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</si>
  <si>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</si>
  <si>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</si>
  <si>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</si>
  <si>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</si>
  <si>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</si>
  <si>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</si>
  <si>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</si>
  <si>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</si>
  <si>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</si>
  <si>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</si>
  <si>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</si>
  <si>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</si>
  <si>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</si>
  <si>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</si>
  <si>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</si>
  <si>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</si>
  <si>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</si>
  <si>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</si>
  <si>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</si>
  <si>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</si>
  <si>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</si>
  <si>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</si>
  <si>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</si>
  <si>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</si>
  <si>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</si>
  <si>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</si>
  <si>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</si>
  <si>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</si>
  <si>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</si>
  <si>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</si>
  <si>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</si>
  <si>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</si>
  <si>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</si>
  <si>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</si>
  <si>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</si>
  <si>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</si>
  <si>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</si>
  <si>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</si>
  <si>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</si>
  <si>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</si>
  <si>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</si>
  <si>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</si>
  <si>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</si>
  <si>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</si>
  <si>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</si>
  <si>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</si>
  <si>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</si>
  <si>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</si>
  <si>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</si>
  <si>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</si>
  <si>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</si>
  <si>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</si>
  <si>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</si>
  <si>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</si>
  <si>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</si>
  <si>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</si>
  <si>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</si>
  <si>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</si>
  <si>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</si>
  <si>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</si>
  <si>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</si>
  <si>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</si>
  <si>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</si>
  <si>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</si>
  <si>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</si>
  <si>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</si>
  <si>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</si>
  <si>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</si>
  <si>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</si>
  <si>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</si>
  <si>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</si>
  <si>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</si>
  <si>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</si>
  <si>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</si>
  <si>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</si>
  <si>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</si>
  <si>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</si>
  <si>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</si>
  <si>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</si>
  <si>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</si>
  <si>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</si>
  <si>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</si>
  <si>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</si>
  <si>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</si>
  <si>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</si>
  <si>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</si>
  <si>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</si>
  <si>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</si>
  <si>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</si>
  <si>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</si>
  <si>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</si>
  <si>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</si>
  <si>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</si>
  <si>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</si>
  <si>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</si>
  <si>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</si>
  <si>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</si>
  <si>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</si>
  <si>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</si>
  <si>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</si>
  <si>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</si>
  <si>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</si>
  <si>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</si>
  <si>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</si>
  <si>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</si>
  <si>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</si>
  <si>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</si>
  <si>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</si>
  <si>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</si>
  <si>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</si>
  <si>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</si>
  <si>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</si>
  <si>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</si>
  <si>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</si>
  <si>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</si>
  <si>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</si>
  <si>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</si>
  <si>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</si>
  <si>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</si>
  <si>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</si>
  <si>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</si>
  <si>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</si>
  <si>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</si>
  <si>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</si>
  <si>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</si>
  <si>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</si>
  <si>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</si>
  <si>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</si>
  <si>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</si>
  <si>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</si>
  <si>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</si>
  <si>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</si>
  <si>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</si>
  <si>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</si>
  <si>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</si>
  <si>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</si>
  <si>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</si>
  <si>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</si>
  <si>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</si>
  <si>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</si>
  <si>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</si>
  <si>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</si>
  <si>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</si>
  <si>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</si>
  <si>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</si>
  <si>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</si>
  <si>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</si>
  <si>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</si>
  <si>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</si>
  <si>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</si>
  <si>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</si>
  <si>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</si>
  <si>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</si>
  <si>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</si>
  <si>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</si>
  <si>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</si>
  <si>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</si>
  <si>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</si>
  <si>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</si>
  <si>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</si>
  <si>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</si>
  <si>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</si>
  <si>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</si>
  <si>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</si>
  <si>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</si>
  <si>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</si>
  <si>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</si>
  <si>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</si>
  <si>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</si>
  <si>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</si>
  <si>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</si>
  <si>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</si>
  <si>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</si>
  <si>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</si>
  <si>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</si>
  <si>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</si>
  <si>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</si>
  <si>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</si>
  <si>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</si>
  <si>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</si>
  <si>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</si>
  <si>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</si>
  <si>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</si>
  <si>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</si>
  <si>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</si>
  <si>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</si>
  <si>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</si>
  <si>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</si>
  <si>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</si>
  <si>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</si>
  <si>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</si>
  <si>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</si>
  <si>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</si>
  <si>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</si>
  <si>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</si>
  <si>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</si>
  <si>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</si>
  <si>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</si>
  <si>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</si>
  <si>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</si>
  <si>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</si>
  <si>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</si>
  <si>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</si>
  <si>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</si>
  <si>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</si>
  <si>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</si>
  <si>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</si>
  <si>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</si>
  <si>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</si>
  <si>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</si>
  <si>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</si>
  <si>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</si>
  <si>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</si>
  <si>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</si>
  <si>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</si>
  <si>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</si>
  <si>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</si>
  <si>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</si>
  <si>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</si>
  <si>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</si>
  <si>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</si>
  <si>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</si>
  <si>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</si>
  <si>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</si>
  <si>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</si>
  <si>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</si>
  <si>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</si>
  <si>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</si>
  <si>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</si>
  <si>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</si>
  <si>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</si>
  <si>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</si>
  <si>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</si>
  <si>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</si>
  <si>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</si>
  <si>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</si>
  <si>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</si>
  <si>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</si>
  <si>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</si>
  <si>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</si>
  <si>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</si>
  <si>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</si>
  <si>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</si>
  <si>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</si>
  <si>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</si>
  <si>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</si>
  <si>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</si>
  <si>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</si>
  <si>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</si>
  <si>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</si>
  <si>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</si>
  <si>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</si>
  <si>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</si>
  <si>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</si>
  <si>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</si>
  <si>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</si>
  <si>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</si>
  <si>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</si>
  <si>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</si>
  <si>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</si>
  <si>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</si>
  <si>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</si>
  <si>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</si>
  <si>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</si>
  <si>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</si>
  <si>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</si>
  <si>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</si>
  <si>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</si>
  <si>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</si>
  <si>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</si>
  <si>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</si>
  <si>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</si>
  <si>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</si>
  <si>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</si>
  <si>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</si>
  <si>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</si>
  <si>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</si>
  <si>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</si>
  <si>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</si>
  <si>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</si>
  <si>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</si>
  <si>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</si>
  <si>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</si>
  <si>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</si>
  <si>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</si>
  <si>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</si>
  <si>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</si>
  <si>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</si>
  <si>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</si>
  <si>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</si>
  <si>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</si>
  <si>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</si>
  <si>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</si>
  <si>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</si>
  <si>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</si>
  <si>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</si>
  <si>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</si>
  <si>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</si>
  <si>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</si>
  <si>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</si>
  <si>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</si>
  <si>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</si>
  <si>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</si>
  <si>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</si>
  <si>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</si>
  <si>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</si>
  <si>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</si>
  <si>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</si>
  <si>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</si>
  <si>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</si>
  <si>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</si>
  <si>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</si>
  <si>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</si>
  <si>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</si>
  <si>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</si>
  <si>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</si>
  <si>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</si>
  <si>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</si>
  <si>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</si>
  <si>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</si>
  <si>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</si>
  <si>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</si>
  <si>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</si>
  <si>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</si>
  <si>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</si>
  <si>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</si>
  <si>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</si>
  <si>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</si>
  <si>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</si>
  <si>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</si>
  <si>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</si>
  <si>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</si>
  <si>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</si>
  <si>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</si>
  <si>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</si>
  <si>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</si>
  <si>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</si>
  <si>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</si>
  <si>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</si>
  <si>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</si>
  <si>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</si>
  <si>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</si>
  <si>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</si>
  <si>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</si>
  <si>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</si>
  <si>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</si>
  <si>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</si>
  <si>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</si>
  <si>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</si>
  <si>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</si>
  <si>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</si>
  <si>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</si>
  <si>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</si>
  <si>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</si>
  <si>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</si>
  <si>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</si>
  <si>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</si>
  <si>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</si>
  <si>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</si>
  <si>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</si>
  <si>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</si>
  <si>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</si>
  <si>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</si>
  <si>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</si>
  <si>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</si>
  <si>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</si>
  <si>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</si>
  <si>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</si>
  <si>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</si>
  <si>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</si>
  <si>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</si>
  <si>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</si>
  <si>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</si>
  <si>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</si>
  <si>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</si>
  <si>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</si>
  <si>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</si>
  <si>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</si>
  <si>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</si>
  <si>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</si>
  <si>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</si>
  <si>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</si>
  <si>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</si>
  <si>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</si>
  <si>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</si>
  <si>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</si>
  <si>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</si>
  <si>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</si>
  <si>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</si>
  <si>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</si>
  <si>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</si>
  <si>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</si>
  <si>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</si>
  <si>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</si>
  <si>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</si>
  <si>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</si>
  <si>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</si>
  <si>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</si>
  <si>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</si>
  <si>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</si>
  <si>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</si>
  <si>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</si>
  <si>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</si>
  <si>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</si>
  <si>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</si>
  <si>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</si>
  <si>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</si>
  <si>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</si>
  <si>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</si>
  <si>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</si>
  <si>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</si>
  <si>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</si>
  <si>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</si>
  <si>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</si>
  <si>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</si>
  <si>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</si>
  <si>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</si>
  <si>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</si>
  <si>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</si>
  <si>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</si>
  <si>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</si>
  <si>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</si>
  <si>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</si>
  <si>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</si>
  <si>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</si>
  <si>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</si>
  <si>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</si>
  <si>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</si>
  <si>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</si>
  <si>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</si>
  <si>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</si>
  <si>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</si>
  <si>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</si>
  <si>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</si>
  <si>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</si>
  <si>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</si>
  <si>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</si>
  <si>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</si>
  <si>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</si>
  <si>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</si>
  <si>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</si>
  <si>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</si>
  <si>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</si>
  <si>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</si>
  <si>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</si>
  <si>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</si>
  <si>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</si>
  <si>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</si>
  <si>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</si>
  <si>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</si>
  <si>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</si>
  <si>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</si>
  <si>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</si>
  <si>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</si>
  <si>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</si>
  <si>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</si>
  <si>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</si>
  <si>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</si>
  <si>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</si>
  <si>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</si>
  <si>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</si>
  <si>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</si>
  <si>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</si>
  <si>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</si>
  <si>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</si>
  <si>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</si>
  <si>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</si>
  <si>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</si>
  <si>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</si>
  <si>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</si>
  <si>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</si>
  <si>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</si>
  <si>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</si>
  <si>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</si>
  <si>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</si>
  <si>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</si>
  <si>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</si>
  <si>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</si>
  <si>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</si>
  <si>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</si>
  <si>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</si>
  <si>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</si>
  <si>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</si>
  <si>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</si>
  <si>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</si>
  <si>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</si>
  <si>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</si>
  <si>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</si>
  <si>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</si>
  <si>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</si>
  <si>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</si>
  <si>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</si>
  <si>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</si>
  <si>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</si>
  <si>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</si>
  <si>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</si>
  <si>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</si>
  <si>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</si>
  <si>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</si>
  <si>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</si>
  <si>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</si>
  <si>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</si>
  <si>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</si>
  <si>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</si>
  <si>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</si>
  <si>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</si>
  <si>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</si>
  <si>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</si>
  <si>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</si>
  <si>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</si>
  <si>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</si>
  <si>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</si>
  <si>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</si>
  <si>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</si>
  <si>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</si>
  <si>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</si>
  <si>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</si>
  <si>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</si>
  <si>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</si>
  <si>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</si>
  <si>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</si>
  <si>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</si>
  <si>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</si>
  <si>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</si>
  <si>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</si>
  <si>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</si>
  <si>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</si>
  <si>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</si>
  <si>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</si>
  <si>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</si>
  <si>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</si>
  <si>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</si>
  <si>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</si>
  <si>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</si>
  <si>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</si>
  <si>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</si>
  <si>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</si>
  <si>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</si>
  <si>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</si>
  <si>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</si>
  <si>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</si>
  <si>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</si>
  <si>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</si>
  <si>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</si>
  <si>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</si>
  <si>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</si>
  <si>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</si>
  <si>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</si>
  <si>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</si>
  <si>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</si>
  <si>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</si>
  <si>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</si>
  <si>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</si>
  <si>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</si>
  <si>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</si>
  <si>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</si>
  <si>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</si>
  <si>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</si>
  <si>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</si>
  <si>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</si>
  <si>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</si>
  <si>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</si>
  <si>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</si>
  <si>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</si>
  <si>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</si>
  <si>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</si>
  <si>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</si>
  <si>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</si>
  <si>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</si>
  <si>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</si>
  <si>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</si>
  <si>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</si>
  <si>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</si>
  <si>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</si>
  <si>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</si>
  <si>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</si>
  <si>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</si>
  <si>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</si>
  <si>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</si>
  <si>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</si>
  <si>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</si>
  <si>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</si>
  <si>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</si>
  <si>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</si>
  <si>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</si>
  <si>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</si>
  <si>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</si>
  <si>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</si>
  <si>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</si>
  <si>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</si>
  <si>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</si>
  <si>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</si>
  <si>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</si>
  <si>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</si>
  <si>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</si>
  <si>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</si>
  <si>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</si>
  <si>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</si>
  <si>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</si>
  <si>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</si>
  <si>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</si>
  <si>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</si>
  <si>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</si>
  <si>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</si>
  <si>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</si>
  <si>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</si>
  <si>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</si>
  <si>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</si>
  <si>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</si>
  <si>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</si>
  <si>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</si>
  <si>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</si>
  <si>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</si>
  <si>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</si>
  <si>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</si>
  <si>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</si>
  <si>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</si>
  <si>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</si>
  <si>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</si>
  <si>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</si>
  <si>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</si>
  <si>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</si>
  <si>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</si>
  <si>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</si>
  <si>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</si>
  <si>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</si>
  <si>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</si>
  <si>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</si>
  <si>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</si>
  <si>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</si>
  <si>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</si>
  <si>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</si>
  <si>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</si>
  <si>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</si>
  <si>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</si>
  <si>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</si>
  <si>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</si>
  <si>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</si>
  <si>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</si>
  <si>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</si>
  <si>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</si>
  <si>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</si>
  <si>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</si>
  <si>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</si>
  <si>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</si>
  <si>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</si>
  <si>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</si>
  <si>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</si>
  <si>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</si>
  <si>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</si>
  <si>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</si>
  <si>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</si>
  <si>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</si>
  <si>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</si>
  <si>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</si>
  <si>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</si>
  <si>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</si>
  <si>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</si>
  <si>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</si>
  <si>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</si>
  <si>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</si>
  <si>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</si>
  <si>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</si>
  <si>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</si>
  <si>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</si>
  <si>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</si>
  <si>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</si>
  <si>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</si>
  <si>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</si>
  <si>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</si>
  <si>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</si>
  <si>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</si>
  <si>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</si>
  <si>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</si>
  <si>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</si>
  <si>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</si>
  <si>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</si>
  <si>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</si>
  <si>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</si>
  <si>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</si>
  <si>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</si>
  <si>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</si>
  <si>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</si>
  <si>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</si>
  <si>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</si>
  <si>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</si>
  <si>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</si>
  <si>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</si>
  <si>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</si>
  <si>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</si>
  <si>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</si>
  <si>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</si>
  <si>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</si>
  <si>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</si>
  <si>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</si>
  <si>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</si>
  <si>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</si>
  <si>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</si>
  <si>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</si>
  <si>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</si>
  <si>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</si>
  <si>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</si>
  <si>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</si>
  <si>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</si>
  <si>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</si>
  <si>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</si>
  <si>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</si>
  <si>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</si>
  <si>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</si>
  <si>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</si>
  <si>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</si>
  <si>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</si>
  <si>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</si>
  <si>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</si>
  <si>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</si>
  <si>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</si>
  <si>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</si>
  <si>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</si>
  <si>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</si>
  <si>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</si>
  <si>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</si>
  <si>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</si>
  <si>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</si>
  <si>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</si>
  <si>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</si>
  <si>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</si>
  <si>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</si>
  <si>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</si>
  <si>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</si>
  <si>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</si>
  <si>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</si>
  <si>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</si>
  <si>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</si>
  <si>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</si>
  <si>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</si>
  <si>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</si>
  <si>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</si>
  <si>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</si>
  <si>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</si>
  <si>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</si>
  <si>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</si>
  <si>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</si>
  <si>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</si>
  <si>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</si>
  <si>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</si>
  <si>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</si>
  <si>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</si>
  <si>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</si>
  <si>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</si>
  <si>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</si>
  <si>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</si>
  <si>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</si>
  <si>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</si>
  <si>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</si>
  <si>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</si>
  <si>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</si>
  <si>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</si>
  <si>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</si>
  <si>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</si>
  <si>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</si>
  <si>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</si>
  <si>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</si>
  <si>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</si>
  <si>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</si>
  <si>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</si>
  <si>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</si>
  <si>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</si>
  <si>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</si>
  <si>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</si>
  <si>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</si>
  <si>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</si>
  <si>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</si>
  <si>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</si>
  <si>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</si>
  <si>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</si>
  <si>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</si>
  <si>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</si>
  <si>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</si>
  <si>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</si>
  <si>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</si>
  <si>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</si>
  <si>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</si>
  <si>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</si>
  <si>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</si>
  <si>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</si>
  <si>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</si>
  <si>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</si>
  <si>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</si>
  <si>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</si>
  <si>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</si>
  <si>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</si>
  <si>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</si>
  <si>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</si>
  <si>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</si>
  <si>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</si>
  <si>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</si>
  <si>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</si>
  <si>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</si>
  <si>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</si>
  <si>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</si>
  <si>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</si>
  <si>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</si>
  <si>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</si>
  <si>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</si>
  <si>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</si>
  <si>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</si>
  <si>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</si>
  <si>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</si>
  <si>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</si>
  <si>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</si>
  <si>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</si>
  <si>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</si>
  <si>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</si>
  <si>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</si>
  <si>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</si>
  <si>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</si>
  <si>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</si>
  <si>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</si>
  <si>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</si>
  <si>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</si>
  <si>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</si>
  <si>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</si>
  <si>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</si>
  <si>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</si>
  <si>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</si>
  <si>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</si>
  <si>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</si>
  <si>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</si>
  <si>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</si>
  <si>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</si>
  <si>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</si>
  <si>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</si>
  <si>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</si>
  <si>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</si>
  <si>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</si>
  <si>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</si>
  <si>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</si>
  <si>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</si>
  <si>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</si>
  <si>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</si>
  <si>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</si>
  <si>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</si>
  <si>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</si>
  <si>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</si>
  <si>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</si>
  <si>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</si>
  <si>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</si>
  <si>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</si>
  <si>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</si>
  <si>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</si>
  <si>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</si>
  <si>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</si>
  <si>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</si>
  <si>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</si>
  <si>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</si>
  <si>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</si>
  <si>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</si>
  <si>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</si>
  <si>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</si>
  <si>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</si>
  <si>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</si>
  <si>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</si>
  <si>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</si>
  <si>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</si>
  <si>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</si>
  <si>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</si>
  <si>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</si>
  <si>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</si>
  <si>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</si>
  <si>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</si>
  <si>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</si>
  <si>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</si>
  <si>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</si>
  <si>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</si>
  <si>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</si>
  <si>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</si>
  <si>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</si>
  <si>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</si>
  <si>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</si>
  <si>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</si>
  <si>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</si>
  <si>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</si>
  <si>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</si>
  <si>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</si>
  <si>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</si>
  <si>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</si>
  <si>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</si>
  <si>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</si>
  <si>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</si>
  <si>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</si>
  <si>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</si>
  <si>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</si>
  <si>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</si>
  <si>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</si>
  <si>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</si>
  <si>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</si>
  <si>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</si>
  <si>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</si>
  <si>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</si>
  <si>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</si>
  <si>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</si>
  <si>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</si>
  <si>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</si>
  <si>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</si>
  <si>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</si>
  <si>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</si>
  <si>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</si>
  <si>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</si>
  <si>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</si>
  <si>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</si>
  <si>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</si>
  <si>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</si>
  <si>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</si>
  <si>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</si>
  <si>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</si>
  <si>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</si>
  <si>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</si>
  <si>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</si>
  <si>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</si>
  <si>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</si>
  <si>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</si>
  <si>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</si>
  <si>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</si>
  <si>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</si>
  <si>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</si>
  <si>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</si>
  <si>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</si>
  <si>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</si>
  <si>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</si>
  <si>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</si>
  <si>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</si>
  <si>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</si>
  <si>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</si>
  <si>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</si>
  <si>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</si>
  <si>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</si>
  <si>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</si>
  <si>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</si>
  <si>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</si>
  <si>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</si>
  <si>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</si>
  <si>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</si>
  <si>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</si>
  <si>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</si>
  <si>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</si>
  <si>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</si>
  <si>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</si>
  <si>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</si>
  <si>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</si>
  <si>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</si>
  <si>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</si>
  <si>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</si>
  <si>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</si>
  <si>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</si>
  <si>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</si>
  <si>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</si>
  <si>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</si>
  <si>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</si>
  <si>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</si>
  <si>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</si>
  <si>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</si>
  <si>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</si>
  <si>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</si>
  <si>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</si>
  <si>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</si>
  <si>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</si>
  <si>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</si>
  <si>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</si>
  <si>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</si>
  <si>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</si>
  <si>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</si>
  <si>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</si>
  <si>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</si>
  <si>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</si>
  <si>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</si>
  <si>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</si>
  <si>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</si>
  <si>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</si>
  <si>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</si>
  <si>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</si>
  <si>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</si>
  <si>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</si>
  <si>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</si>
  <si>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</si>
  <si>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</si>
  <si>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</si>
  <si>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</si>
  <si>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</si>
  <si>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</si>
  <si>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</si>
  <si>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</si>
  <si>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</si>
  <si>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</si>
  <si>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</si>
  <si>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</si>
  <si>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</si>
  <si>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</si>
  <si>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</si>
  <si>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</si>
  <si>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</si>
  <si>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</si>
  <si>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</si>
  <si>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</si>
  <si>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</si>
  <si>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</si>
  <si>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</si>
  <si>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</si>
  <si>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</si>
  <si>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</si>
  <si>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</si>
  <si>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</si>
  <si>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</si>
  <si>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</si>
  <si>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</si>
  <si>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</si>
  <si>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</si>
  <si>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</si>
  <si>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</si>
  <si>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</si>
  <si>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</si>
  <si>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</si>
  <si>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</si>
  <si>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</si>
  <si>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</si>
  <si>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</si>
  <si>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</si>
  <si>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</si>
  <si>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</si>
  <si>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</si>
  <si>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</si>
  <si>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</si>
  <si>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</si>
  <si>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</si>
  <si>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</si>
  <si>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</si>
  <si>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</si>
  <si>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</si>
  <si>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</si>
  <si>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</si>
  <si>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</si>
  <si>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</si>
  <si>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</si>
  <si>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</si>
  <si>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</si>
  <si>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</si>
  <si>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</si>
  <si>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</si>
  <si>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</si>
  <si>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</si>
  <si>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</si>
  <si>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</si>
  <si>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</si>
  <si>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</si>
  <si>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</si>
  <si>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</si>
  <si>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</si>
  <si>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</si>
  <si>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</si>
  <si>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</si>
  <si>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</si>
  <si>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</si>
  <si>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</si>
  <si>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</si>
  <si>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</si>
  <si>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</si>
  <si>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</si>
  <si>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</si>
  <si>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</si>
  <si>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</si>
  <si>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</si>
  <si>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</si>
  <si>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</si>
  <si>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</si>
  <si>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</si>
  <si>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</si>
  <si>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</si>
  <si>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</si>
  <si>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</si>
  <si>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</si>
  <si>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</si>
  <si>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</si>
  <si>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</si>
  <si>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</si>
  <si>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</si>
  <si>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</si>
  <si>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</si>
  <si>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</si>
  <si>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</si>
  <si>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</si>
  <si>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</si>
  <si>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</si>
  <si>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</si>
  <si>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</si>
  <si>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</si>
  <si>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</si>
  <si>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</si>
  <si>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</si>
  <si>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</si>
  <si>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</si>
  <si>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</si>
  <si>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</si>
  <si>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</si>
  <si>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</si>
  <si>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</si>
  <si>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</si>
  <si>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</si>
  <si>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</si>
  <si>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</si>
  <si>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</si>
  <si>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</si>
  <si>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</si>
  <si>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</si>
  <si>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</si>
  <si>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</si>
  <si>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</si>
  <si>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</si>
  <si>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</si>
  <si>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</si>
  <si>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</si>
  <si>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</si>
  <si>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</si>
  <si>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</si>
  <si>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</si>
  <si>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</si>
  <si>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</si>
  <si>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</si>
  <si>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</si>
  <si>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</si>
  <si>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</si>
  <si>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</si>
  <si>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</si>
  <si>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</si>
  <si>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</si>
  <si>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</si>
  <si>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</si>
  <si>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</si>
  <si>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</si>
  <si>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</si>
  <si>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</si>
  <si>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</si>
  <si>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</si>
  <si>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</si>
  <si>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</si>
  <si>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</si>
  <si>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</si>
  <si>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</si>
  <si>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</si>
  <si>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</si>
  <si>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</si>
  <si>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</si>
  <si>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</si>
  <si>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</si>
  <si>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</si>
  <si>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</si>
  <si>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</si>
  <si>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</si>
  <si>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</si>
  <si>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</si>
  <si>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</si>
  <si>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</si>
  <si>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</si>
  <si>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</si>
  <si>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</si>
  <si>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</si>
  <si>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</si>
  <si>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</si>
  <si>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</si>
  <si>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</si>
  <si>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</si>
  <si>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</si>
  <si>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</si>
  <si>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</si>
  <si>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</si>
  <si>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</si>
  <si>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</si>
  <si>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</si>
  <si>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</si>
  <si>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</si>
  <si>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</si>
  <si>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</si>
  <si>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</si>
  <si>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</si>
  <si>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</si>
  <si>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</si>
  <si>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</si>
  <si>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</si>
  <si>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</si>
  <si>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</si>
  <si>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</si>
  <si>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</si>
  <si>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</si>
  <si>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</si>
  <si>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</si>
  <si>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</si>
  <si>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</si>
  <si>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</si>
  <si>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</si>
  <si>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</si>
  <si>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</si>
  <si>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</si>
  <si>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</si>
  <si>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</si>
  <si>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</si>
  <si>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</si>
  <si>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</si>
  <si>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</si>
  <si>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</si>
  <si>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</si>
  <si>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</si>
  <si>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</si>
  <si>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</si>
  <si>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</si>
  <si>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</si>
  <si>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</si>
  <si>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</si>
  <si>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</si>
  <si>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</si>
  <si>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</si>
  <si>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</si>
  <si>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</si>
  <si>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</si>
  <si>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</si>
  <si>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</si>
  <si>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</si>
  <si>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</si>
  <si>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</si>
  <si>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</si>
  <si>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</si>
  <si>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</si>
  <si>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</si>
  <si>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</si>
  <si>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</si>
  <si>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</si>
  <si>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</si>
  <si>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</si>
  <si>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</si>
  <si>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</si>
  <si>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</si>
  <si>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</si>
  <si>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</si>
  <si>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</si>
  <si>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</si>
  <si>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</si>
  <si>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</si>
  <si>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</si>
  <si>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</si>
  <si>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</si>
  <si>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</si>
  <si>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</si>
  <si>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</si>
  <si>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</si>
  <si>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</si>
  <si>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</si>
  <si>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</si>
  <si>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</si>
  <si>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</si>
  <si>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</si>
  <si>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</si>
  <si>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</si>
  <si>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</si>
  <si>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</si>
  <si>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</si>
  <si>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</si>
  <si>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</si>
  <si>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</si>
  <si>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</si>
  <si>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</si>
  <si>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</si>
  <si>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</si>
  <si>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</si>
  <si>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</si>
  <si>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</si>
  <si>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</si>
  <si>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</si>
  <si>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</si>
  <si>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</si>
  <si>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</si>
  <si>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</si>
  <si>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</si>
  <si>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</si>
  <si>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</si>
  <si>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</si>
  <si>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</si>
  <si>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</si>
  <si>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</si>
  <si>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</si>
  <si>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</si>
  <si>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</si>
  <si>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</si>
  <si>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</si>
  <si>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</si>
  <si>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</si>
  <si>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</si>
  <si>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</si>
  <si>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</si>
  <si>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</si>
  <si>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</si>
  <si>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</si>
  <si>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</si>
  <si>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</si>
  <si>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</si>
  <si>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</si>
  <si>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</si>
  <si>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</si>
  <si>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</si>
  <si>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</si>
  <si>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</si>
  <si>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</si>
  <si>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</si>
  <si>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</si>
  <si>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</si>
  <si>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</si>
  <si>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</si>
  <si>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</si>
  <si>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</si>
  <si>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</si>
  <si>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</si>
  <si>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</si>
  <si>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</si>
  <si>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</si>
  <si>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</si>
  <si>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</si>
  <si>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</si>
  <si>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</si>
  <si>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</si>
  <si>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</si>
  <si>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</si>
  <si>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</si>
  <si>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</si>
  <si>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</si>
  <si>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</si>
  <si>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</si>
  <si>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</si>
  <si>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</si>
  <si>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</si>
  <si>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</si>
  <si>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</si>
  <si>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</si>
  <si>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</si>
  <si>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</si>
  <si>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</si>
  <si>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</si>
  <si>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</si>
  <si>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</si>
  <si>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</si>
  <si>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</si>
  <si>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</si>
  <si>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</si>
  <si>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</si>
  <si>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</si>
  <si>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</si>
  <si>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</si>
  <si>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</si>
  <si>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</si>
  <si>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</si>
  <si>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</si>
  <si>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</si>
  <si>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</si>
  <si>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</si>
  <si>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</si>
  <si>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</si>
  <si>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</si>
  <si>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</si>
  <si>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</si>
  <si>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</si>
  <si>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</si>
  <si>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</si>
  <si>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</si>
  <si>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</si>
  <si>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</si>
  <si>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</si>
  <si>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</si>
  <si>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</si>
  <si>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</si>
  <si>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</si>
  <si>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</si>
  <si>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</si>
  <si>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</si>
  <si>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</si>
  <si>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</si>
  <si>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</si>
  <si>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</si>
  <si>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</si>
  <si>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</si>
  <si>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</si>
  <si>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</si>
  <si>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</si>
  <si>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</si>
  <si>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</si>
  <si>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</si>
  <si>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</si>
  <si>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</si>
  <si>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</si>
  <si>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</si>
  <si>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</si>
  <si>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</si>
  <si>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</si>
  <si>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</si>
  <si>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</si>
  <si>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</si>
  <si>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</si>
  <si>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</si>
  <si>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</si>
  <si>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</si>
  <si>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</si>
  <si>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</si>
  <si>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</si>
  <si>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</si>
  <si>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</si>
  <si>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</si>
  <si>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</si>
  <si>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</si>
  <si>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</si>
  <si>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</si>
  <si>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</si>
  <si>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</si>
  <si>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</si>
  <si>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</si>
  <si>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</si>
  <si>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</si>
  <si>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</si>
  <si>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</si>
  <si>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</si>
  <si>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</si>
  <si>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</si>
  <si>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</si>
  <si>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</si>
  <si>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</si>
  <si>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</si>
  <si>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</si>
  <si>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</si>
  <si>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</si>
  <si>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</si>
  <si>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</si>
  <si>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</si>
  <si>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</si>
  <si>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</si>
  <si>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</si>
  <si>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</si>
  <si>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</si>
  <si>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</si>
  <si>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</si>
  <si>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</si>
  <si>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</si>
  <si>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</si>
  <si>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</si>
  <si>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</si>
  <si>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</si>
  <si>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</si>
  <si>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</si>
  <si>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</si>
  <si>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</si>
  <si>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</si>
  <si>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</si>
  <si>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</si>
  <si>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</si>
  <si>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</si>
  <si>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</si>
  <si>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</si>
  <si>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</si>
  <si>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</si>
  <si>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</si>
  <si>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</si>
  <si>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</si>
  <si>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</si>
  <si>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</si>
  <si>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</si>
  <si>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</si>
  <si>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</si>
  <si>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</si>
  <si>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</si>
  <si>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</si>
  <si>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</si>
  <si>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</si>
  <si>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</si>
  <si>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</si>
  <si>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</si>
  <si>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</si>
  <si>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</si>
  <si>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</si>
  <si>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</si>
  <si>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</si>
  <si>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</si>
  <si>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</si>
  <si>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</si>
  <si>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</si>
  <si>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</si>
  <si>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</si>
  <si>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</si>
  <si>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</si>
  <si>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</si>
  <si>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</si>
  <si>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</si>
  <si>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</si>
  <si>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</si>
  <si>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</si>
  <si>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</si>
  <si>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</si>
  <si>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</si>
  <si>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</si>
  <si>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</si>
  <si>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</si>
  <si>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</si>
  <si>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</si>
  <si>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</si>
  <si>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</si>
  <si>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</si>
  <si>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</si>
  <si>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</si>
  <si>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</si>
  <si>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</si>
  <si>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</si>
  <si>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</si>
  <si>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</si>
  <si>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</si>
  <si>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</si>
  <si>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</si>
  <si>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</si>
  <si>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</si>
  <si>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</si>
  <si>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</si>
  <si>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</si>
  <si>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</si>
  <si>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</si>
  <si>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</si>
  <si>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</si>
  <si>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</si>
  <si>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</si>
  <si>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</si>
  <si>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</si>
  <si>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</si>
  <si>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</si>
  <si>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</si>
  <si>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</si>
  <si>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</si>
  <si>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</si>
  <si>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</si>
  <si>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</si>
  <si>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</si>
  <si>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</si>
  <si>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</si>
  <si>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</si>
  <si>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</si>
  <si>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</si>
  <si>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</si>
  <si>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</si>
  <si>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</si>
  <si>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</si>
  <si>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</si>
  <si>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</si>
  <si>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</si>
  <si>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</si>
  <si>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</si>
  <si>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</si>
  <si>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</si>
  <si>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</si>
  <si>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</si>
  <si>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</si>
  <si>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</si>
  <si>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</si>
  <si>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</si>
  <si>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</si>
  <si>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</si>
  <si>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</si>
  <si>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</si>
  <si>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</si>
  <si>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</si>
  <si>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</si>
  <si>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</si>
  <si>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</si>
  <si>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</si>
  <si>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</si>
  <si>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</si>
  <si>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</si>
  <si>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</si>
  <si>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</si>
  <si>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</si>
  <si>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</si>
  <si>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</si>
  <si>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</si>
  <si>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</si>
  <si>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</si>
  <si>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</si>
  <si>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</si>
  <si>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</si>
  <si>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</si>
  <si>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</si>
  <si>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</si>
  <si>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</si>
  <si>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</si>
  <si>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</si>
  <si>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</si>
  <si>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</si>
  <si>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</si>
  <si>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</si>
  <si>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</si>
  <si>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</si>
  <si>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</si>
  <si>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</si>
  <si>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</si>
  <si>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</si>
  <si>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</si>
  <si>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</si>
  <si>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</si>
  <si>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</si>
  <si>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</si>
  <si>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</si>
  <si>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</si>
  <si>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</si>
  <si>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</si>
  <si>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</si>
  <si>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</si>
  <si>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</si>
  <si>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</si>
  <si>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</si>
  <si>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</si>
  <si>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</si>
  <si>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</si>
  <si>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</si>
  <si>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</si>
  <si>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</si>
  <si>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</si>
  <si>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</si>
  <si>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</si>
  <si>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</si>
  <si>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</si>
  <si>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</si>
  <si>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</si>
  <si>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</si>
  <si>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</si>
  <si>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</si>
  <si>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</si>
  <si>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</si>
  <si>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</si>
  <si>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</si>
  <si>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</si>
  <si>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</si>
  <si>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</si>
  <si>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</si>
  <si>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</si>
  <si>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</si>
  <si>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</si>
  <si>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</si>
  <si>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</si>
  <si>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</si>
  <si>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</si>
  <si>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</si>
  <si>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</si>
  <si>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</si>
  <si>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</si>
  <si>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</si>
  <si>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</si>
  <si>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</si>
  <si>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</si>
  <si>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</si>
  <si>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</si>
  <si>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</si>
  <si>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</si>
  <si>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</si>
  <si>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</si>
  <si>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</si>
  <si>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</si>
  <si>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</si>
  <si>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</si>
  <si>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</si>
  <si>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</si>
  <si>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</si>
  <si>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</si>
  <si>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</si>
  <si>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</si>
  <si>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</si>
  <si>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</si>
  <si>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</si>
  <si>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</si>
  <si>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</si>
  <si>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</si>
  <si>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</si>
  <si>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</si>
  <si>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</si>
  <si>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</si>
  <si>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</si>
  <si>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</si>
  <si>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</si>
  <si>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</si>
  <si>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</si>
  <si>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</si>
  <si>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</si>
  <si>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</si>
  <si>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</si>
  <si>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</si>
  <si>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</si>
  <si>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</si>
  <si>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</si>
  <si>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</si>
  <si>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</si>
  <si>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</si>
  <si>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</si>
  <si>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</si>
  <si>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</si>
  <si>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</si>
  <si>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</si>
  <si>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</si>
  <si>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</si>
  <si>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</si>
  <si>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</si>
  <si>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</si>
  <si>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</si>
  <si>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</si>
  <si>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</si>
  <si>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</si>
  <si>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</si>
  <si>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</si>
  <si>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</si>
  <si>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</si>
  <si>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</si>
  <si>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</si>
  <si>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</si>
  <si>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</si>
  <si>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</si>
  <si>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</si>
  <si>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</si>
  <si>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</si>
  <si>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</si>
  <si>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</si>
  <si>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</si>
  <si>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</si>
  <si>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</si>
  <si>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</si>
  <si>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</si>
  <si>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</si>
  <si>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</si>
  <si>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</si>
  <si>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</si>
  <si>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</si>
  <si>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</si>
  <si>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</si>
  <si>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</si>
  <si>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</si>
  <si>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</si>
  <si>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</si>
  <si>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</si>
  <si>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</si>
  <si>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</si>
  <si>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</si>
  <si>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</si>
  <si>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</si>
  <si>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</si>
  <si>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</si>
  <si>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</si>
  <si>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</si>
  <si>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</si>
  <si>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</si>
  <si>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</si>
  <si>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</si>
  <si>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</si>
  <si>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</si>
  <si>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</si>
  <si>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</si>
  <si>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</si>
  <si>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</si>
  <si>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</si>
  <si>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</si>
  <si>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</si>
  <si>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</si>
  <si>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</si>
  <si>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</si>
  <si>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</si>
  <si>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</si>
  <si>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</si>
  <si>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</si>
  <si>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</si>
  <si>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</si>
  <si>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</si>
  <si>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</si>
  <si>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</si>
  <si>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</si>
  <si>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</si>
  <si>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</si>
  <si>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</si>
  <si>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</si>
  <si>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</si>
  <si>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</si>
  <si>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</si>
  <si>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</si>
  <si>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</si>
  <si>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</si>
  <si>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</si>
  <si>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</si>
  <si>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</si>
  <si>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</si>
  <si>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</si>
  <si>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</si>
  <si>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</si>
  <si>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</si>
  <si>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</si>
  <si>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</si>
  <si>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</si>
  <si>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</si>
  <si>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</si>
  <si>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</si>
  <si>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</si>
  <si>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</si>
  <si>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</si>
  <si>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</si>
  <si>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</si>
  <si>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</si>
  <si>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</si>
  <si>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</si>
  <si>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</si>
  <si>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</si>
  <si>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</si>
  <si>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</si>
  <si>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</si>
  <si>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</si>
  <si>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</si>
  <si>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</si>
  <si>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</si>
  <si>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</si>
  <si>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</si>
  <si>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</si>
  <si>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</si>
  <si>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</si>
  <si>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</si>
  <si>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</si>
  <si>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</si>
  <si>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</si>
  <si>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</si>
  <si>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</si>
  <si>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</si>
  <si>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</si>
  <si>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</si>
  <si>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</si>
  <si>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</si>
  <si>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</si>
  <si>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</si>
  <si>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</si>
  <si>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</si>
  <si>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</si>
  <si>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</si>
  <si>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</si>
  <si>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</si>
  <si>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</si>
  <si>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</si>
  <si>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</si>
  <si>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</si>
  <si>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</si>
  <si>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</si>
  <si>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</si>
  <si>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</si>
  <si>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</si>
  <si>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</si>
  <si>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</si>
  <si>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</si>
  <si>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</si>
  <si>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</si>
  <si>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</si>
  <si>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</si>
  <si>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</si>
  <si>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</si>
  <si>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</si>
  <si>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</si>
  <si>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</si>
  <si>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</si>
  <si>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</si>
  <si>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</si>
  <si>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</si>
  <si>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</si>
  <si>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</si>
  <si>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</si>
  <si>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</si>
  <si>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</si>
  <si>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</si>
  <si>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</si>
  <si>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</si>
  <si>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</si>
  <si>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</si>
  <si>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</si>
  <si>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</si>
  <si>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</si>
  <si>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</si>
  <si>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</si>
  <si>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</si>
  <si>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</si>
  <si>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</si>
  <si>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</si>
  <si>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</si>
  <si>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</si>
  <si>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</si>
  <si>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</si>
  <si>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</si>
  <si>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</si>
  <si>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</si>
  <si>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</si>
  <si>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</si>
  <si>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</si>
  <si>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</si>
  <si>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</si>
  <si>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</si>
  <si>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</si>
  <si>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</si>
  <si>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</si>
  <si>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</si>
  <si>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</si>
  <si>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</si>
  <si>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</si>
  <si>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</si>
  <si>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</si>
  <si>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</si>
  <si>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</si>
  <si>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</si>
  <si>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</si>
  <si>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</si>
  <si>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</si>
  <si>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</si>
  <si>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</si>
  <si>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</si>
  <si>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</si>
  <si>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</si>
  <si>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</si>
  <si>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</si>
  <si>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</si>
  <si>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</si>
  <si>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</si>
  <si>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</si>
  <si>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</si>
  <si>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</si>
  <si>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</si>
  <si>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</si>
  <si>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</si>
  <si>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</si>
  <si>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</si>
  <si>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</si>
  <si>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</si>
  <si>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</si>
  <si>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</si>
  <si>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</si>
  <si>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</si>
  <si>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</si>
  <si>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</si>
  <si>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</si>
  <si>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</si>
  <si>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</si>
  <si>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</si>
  <si>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</si>
  <si>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</si>
  <si>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</si>
  <si>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</si>
  <si>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</si>
  <si>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</si>
  <si>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</si>
  <si>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</si>
  <si>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</si>
  <si>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</si>
  <si>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</si>
  <si>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</si>
  <si>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</si>
  <si>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</si>
  <si>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</si>
  <si>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</si>
  <si>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</si>
  <si>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</si>
  <si>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</si>
  <si>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</si>
  <si>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</si>
  <si>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</si>
  <si>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</si>
  <si>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</si>
  <si>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</si>
  <si>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</si>
  <si>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</si>
  <si>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</si>
  <si>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</si>
  <si>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</si>
  <si>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</si>
  <si>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</si>
  <si>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</si>
  <si>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</si>
  <si>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</si>
  <si>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</si>
  <si>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</si>
  <si>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</si>
  <si>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</si>
  <si>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</si>
  <si>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</si>
  <si>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</si>
  <si>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</si>
  <si>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</si>
  <si>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</si>
  <si>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</si>
  <si>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</si>
  <si>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</si>
  <si>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</si>
  <si>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</si>
  <si>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</si>
  <si>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</si>
  <si>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</si>
  <si>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</si>
  <si>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</si>
  <si>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</si>
  <si>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</si>
  <si>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</si>
  <si>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</si>
  <si>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</si>
  <si>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</si>
  <si>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</si>
  <si>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</si>
  <si>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</si>
  <si>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</si>
  <si>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</si>
  <si>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</si>
  <si>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</si>
  <si>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</si>
  <si>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</si>
  <si>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</si>
  <si>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</si>
  <si>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</si>
  <si>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</si>
  <si>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</si>
  <si>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</si>
  <si>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</si>
  <si>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</si>
  <si>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</si>
  <si>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</si>
  <si>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</si>
  <si>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</si>
  <si>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</si>
  <si>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</si>
  <si>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</si>
  <si>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</si>
  <si>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</si>
  <si>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</si>
  <si>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</si>
  <si>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</si>
  <si>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</si>
  <si>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</si>
  <si>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</si>
  <si>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</si>
  <si>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</si>
  <si>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</si>
  <si>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</si>
  <si>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</si>
  <si>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</si>
  <si>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</si>
  <si>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</si>
  <si>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</si>
  <si>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</si>
  <si>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</si>
  <si>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</si>
  <si>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</si>
  <si>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</si>
  <si>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</si>
  <si>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</si>
  <si>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</si>
  <si>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</si>
  <si>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</si>
  <si>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</si>
  <si>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</si>
  <si>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</si>
  <si>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</si>
  <si>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</si>
  <si>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</si>
  <si>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</si>
  <si>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</si>
  <si>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</si>
  <si>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</si>
  <si>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</si>
  <si>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</si>
  <si>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</si>
  <si>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</si>
  <si>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</si>
  <si>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</si>
  <si>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</si>
  <si>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</si>
  <si>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</si>
  <si>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</si>
  <si>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</si>
  <si>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</si>
  <si>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</si>
  <si>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</si>
  <si>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</si>
  <si>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</si>
  <si>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</si>
  <si>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</si>
  <si>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</si>
  <si>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</si>
  <si>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</si>
  <si>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</si>
  <si>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</si>
  <si>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</si>
  <si>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</si>
  <si>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</si>
  <si>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</si>
  <si>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</si>
  <si>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</si>
  <si>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</si>
  <si>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</si>
  <si>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</si>
  <si>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</si>
  <si>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</si>
  <si>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</si>
  <si>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</si>
  <si>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</si>
  <si>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</si>
  <si>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</si>
  <si>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</si>
  <si>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</si>
  <si>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</si>
  <si>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</si>
  <si>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</si>
  <si>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</si>
  <si>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</si>
  <si>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</si>
  <si>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</si>
  <si>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</si>
  <si>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</si>
  <si>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</si>
  <si>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</si>
  <si>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</si>
  <si>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</si>
  <si>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</si>
  <si>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</si>
  <si>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</si>
  <si>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</si>
  <si>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</si>
  <si>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</si>
  <si>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</si>
  <si>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</si>
  <si>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</si>
  <si>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</si>
  <si>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</si>
  <si>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</si>
  <si>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</si>
  <si>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</si>
  <si>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</si>
  <si>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</si>
  <si>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</si>
  <si>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</si>
  <si>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</si>
  <si>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</si>
  <si>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</si>
  <si>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</si>
  <si>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</si>
  <si>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</si>
  <si>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</si>
  <si>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</si>
  <si>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</si>
  <si>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</si>
  <si>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</si>
  <si>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</si>
  <si>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</si>
  <si>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</si>
  <si>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</si>
  <si>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</si>
  <si>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</si>
  <si>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</si>
  <si>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</si>
  <si>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</si>
  <si>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</si>
  <si>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</si>
  <si>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</si>
  <si>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</si>
  <si>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</si>
  <si>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</si>
  <si>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</si>
  <si>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</si>
  <si>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</si>
  <si>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</si>
  <si>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</si>
  <si>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</si>
  <si>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</si>
  <si>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</si>
  <si>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</si>
  <si>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</si>
  <si>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</si>
  <si>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</si>
  <si>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</si>
  <si>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</si>
  <si>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</si>
  <si>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</si>
  <si>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</si>
  <si>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</si>
  <si>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</si>
  <si>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</si>
  <si>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</si>
  <si>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</si>
  <si>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</si>
  <si>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</si>
  <si>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</si>
  <si>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</si>
  <si>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</si>
  <si>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</si>
  <si>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</si>
  <si>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</si>
  <si>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</si>
  <si>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</si>
  <si>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</si>
  <si>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</si>
  <si>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</si>
  <si>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</si>
  <si>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</si>
  <si>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</si>
  <si>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</si>
  <si>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</si>
  <si>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</si>
  <si>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</si>
  <si>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</si>
  <si>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</si>
  <si>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</si>
  <si>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</si>
  <si>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</si>
  <si>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</si>
  <si>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</si>
  <si>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</si>
  <si>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</si>
  <si>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</si>
  <si>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</si>
  <si>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</si>
  <si>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</si>
  <si>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</si>
  <si>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</si>
  <si>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</si>
  <si>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</si>
  <si>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</si>
  <si>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</si>
  <si>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</si>
  <si>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</si>
  <si>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</si>
  <si>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</si>
  <si>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</si>
  <si>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</si>
  <si>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</si>
  <si>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</si>
  <si>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</si>
  <si>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</si>
  <si>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</si>
  <si>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</si>
  <si>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</si>
  <si>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</si>
  <si>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</si>
  <si>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</si>
  <si>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</si>
  <si>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</si>
  <si>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</si>
  <si>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</si>
  <si>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</si>
  <si>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</si>
  <si>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</si>
  <si>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</si>
  <si>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</si>
  <si>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</si>
  <si>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</si>
  <si>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</si>
  <si>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</si>
  <si>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</si>
  <si>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</si>
  <si>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</si>
  <si>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</si>
  <si>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</si>
  <si>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</si>
  <si>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</si>
  <si>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</si>
  <si>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</si>
  <si>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</si>
  <si>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</si>
  <si>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</si>
  <si>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</si>
  <si>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</si>
  <si>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</si>
  <si>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</si>
  <si>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</si>
  <si>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</si>
  <si>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</si>
  <si>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</si>
  <si>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</si>
  <si>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</si>
  <si>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</si>
  <si>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</si>
  <si>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</si>
  <si>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</si>
  <si>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</si>
  <si>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</si>
  <si>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</si>
  <si>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</si>
  <si>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</si>
  <si>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</si>
  <si>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</si>
  <si>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</si>
  <si>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</si>
  <si>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</si>
  <si>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</si>
  <si>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</si>
  <si>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</si>
  <si>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</si>
  <si>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</si>
  <si>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</si>
  <si>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</si>
  <si>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</si>
  <si>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</si>
  <si>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</si>
  <si>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</si>
  <si>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</si>
  <si>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</si>
  <si>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</si>
  <si>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</si>
  <si>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</si>
  <si>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</si>
  <si>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</si>
  <si>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</si>
  <si>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</si>
  <si>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</si>
  <si>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</si>
  <si>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</si>
  <si>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</si>
  <si>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</si>
  <si>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</si>
  <si>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</si>
  <si>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</si>
  <si>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</si>
  <si>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</si>
  <si>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</si>
  <si>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</si>
  <si>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</si>
  <si>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</si>
  <si>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</si>
  <si>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</si>
  <si>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</si>
  <si>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</si>
  <si>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</si>
  <si>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</si>
  <si>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</si>
  <si>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</si>
  <si>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</si>
  <si>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</si>
  <si>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</si>
  <si>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</si>
  <si>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</si>
  <si>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</si>
  <si>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</si>
  <si>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</si>
  <si>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</si>
  <si>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</si>
  <si>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</si>
  <si>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</si>
  <si>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</si>
  <si>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</si>
  <si>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</si>
  <si>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</si>
  <si>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</si>
  <si>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</si>
  <si>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</si>
  <si>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</si>
  <si>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</si>
  <si>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</si>
  <si>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</si>
  <si>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</si>
  <si>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</si>
  <si>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</si>
  <si>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</si>
  <si>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</si>
  <si>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</si>
  <si>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</si>
  <si>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</si>
  <si>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</si>
  <si>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</si>
  <si>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</si>
  <si>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</si>
  <si>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</si>
  <si>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</si>
  <si>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</si>
  <si>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</si>
  <si>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</si>
  <si>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</si>
  <si>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</si>
  <si>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</si>
  <si>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</si>
  <si>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</si>
  <si>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</si>
  <si>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</si>
  <si>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</si>
  <si>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</si>
  <si>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</si>
  <si>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</si>
  <si>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</si>
  <si>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</si>
  <si>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</si>
  <si>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</si>
  <si>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</si>
  <si>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</si>
  <si>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</si>
  <si>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</si>
  <si>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</si>
  <si>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</si>
  <si>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</si>
  <si>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</si>
  <si>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</si>
  <si>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</si>
  <si>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</si>
  <si>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</si>
  <si>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</si>
  <si>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</si>
  <si>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</si>
  <si>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</si>
  <si>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</si>
  <si>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</si>
  <si>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</si>
  <si>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</si>
  <si>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</si>
  <si>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</si>
  <si>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</si>
  <si>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</si>
  <si>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</si>
  <si>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</si>
  <si>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</si>
  <si>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</si>
  <si>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</si>
  <si>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</si>
  <si>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</si>
  <si>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</si>
  <si>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</si>
  <si>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</si>
  <si>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</si>
  <si>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</si>
  <si>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</si>
  <si>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</si>
  <si>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</si>
  <si>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</si>
  <si>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</si>
  <si>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</si>
  <si>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</si>
  <si>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</si>
  <si>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</si>
  <si>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</si>
  <si>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</si>
  <si>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</si>
  <si>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</si>
  <si>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</si>
  <si>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</si>
  <si>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</si>
  <si>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</si>
  <si>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</si>
  <si>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</si>
  <si>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</si>
  <si>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</si>
  <si>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</si>
  <si>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</si>
  <si>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</si>
  <si>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</si>
  <si>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</si>
  <si>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</si>
  <si>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</si>
  <si>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</si>
  <si>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</si>
  <si>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</si>
  <si>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</si>
  <si>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</si>
  <si>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</si>
  <si>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</si>
  <si>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</si>
  <si>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</si>
  <si>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</si>
  <si>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</si>
  <si>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</si>
  <si>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</si>
  <si>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</si>
  <si>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</si>
  <si>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</si>
  <si>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</si>
  <si>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</si>
  <si>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</si>
  <si>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</si>
  <si>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</si>
  <si>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</si>
  <si>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</si>
  <si>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</si>
  <si>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</si>
  <si>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</si>
  <si>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</si>
  <si>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</si>
  <si>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</si>
  <si>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</si>
  <si>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</si>
  <si>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</si>
  <si>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</si>
  <si>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</si>
  <si>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</si>
  <si>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</si>
  <si>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</si>
  <si>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</si>
  <si>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</si>
  <si>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</si>
  <si>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</si>
  <si>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</si>
  <si>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</si>
  <si>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</si>
  <si>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</si>
  <si>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</si>
  <si>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</si>
  <si>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</si>
  <si>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</si>
  <si>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</si>
  <si>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</si>
  <si>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</si>
  <si>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</si>
  <si>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</si>
  <si>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</si>
  <si>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</si>
  <si>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</si>
  <si>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</si>
  <si>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</si>
  <si>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</si>
  <si>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</si>
  <si>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</si>
  <si>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</si>
  <si>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</si>
  <si>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</si>
  <si>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</si>
  <si>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</si>
  <si>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</si>
  <si>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</si>
  <si>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</si>
  <si>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</si>
  <si>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</si>
  <si>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</si>
  <si>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</si>
  <si>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</si>
  <si>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</si>
  <si>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</si>
  <si>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</si>
  <si>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</si>
  <si>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</si>
  <si>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</si>
  <si>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</si>
  <si>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</si>
  <si>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</si>
  <si>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</si>
  <si>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</si>
  <si>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</si>
  <si>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</si>
  <si>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</si>
  <si>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</si>
  <si>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</si>
  <si>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</si>
  <si>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</si>
  <si>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</si>
  <si>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</si>
  <si>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</si>
  <si>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</si>
  <si>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</si>
  <si>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</si>
  <si>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</si>
  <si>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</si>
  <si>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</si>
  <si>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</si>
  <si>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</si>
  <si>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</si>
  <si>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</si>
  <si>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</si>
  <si>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</si>
  <si>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</si>
  <si>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</si>
  <si>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</si>
  <si>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</si>
  <si>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</si>
  <si>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</si>
  <si>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</si>
  <si>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</si>
  <si>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</si>
  <si>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</si>
  <si>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</si>
  <si>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</si>
  <si>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</si>
  <si>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</si>
  <si>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</si>
  <si>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</si>
  <si>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</si>
  <si>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</si>
  <si>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</si>
  <si>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</si>
  <si>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</si>
  <si>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</si>
  <si>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</si>
  <si>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</si>
  <si>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</si>
  <si>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</si>
  <si>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</si>
  <si>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</si>
  <si>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</si>
  <si>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</si>
  <si>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</si>
  <si>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</si>
  <si>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</si>
  <si>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</si>
  <si>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</si>
  <si>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</si>
  <si>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</si>
  <si>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</si>
  <si>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</si>
  <si>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</si>
  <si>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</si>
  <si>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</si>
  <si>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</si>
  <si>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</si>
  <si>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</si>
  <si>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</si>
  <si>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</si>
  <si>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</si>
  <si>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</si>
  <si>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</si>
  <si>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</si>
  <si>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</si>
  <si>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</si>
  <si>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</si>
  <si>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</si>
  <si>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</si>
  <si>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</si>
  <si>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</si>
  <si>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</si>
  <si>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</si>
  <si>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</si>
  <si>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</si>
  <si>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</si>
  <si>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</si>
  <si>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</si>
  <si>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</si>
  <si>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</si>
  <si>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</si>
  <si>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</si>
  <si>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</si>
  <si>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</si>
  <si>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</si>
  <si>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</si>
  <si>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</si>
  <si>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</si>
  <si>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</si>
  <si>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</si>
  <si>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</si>
  <si>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</si>
  <si>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</si>
  <si>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</si>
  <si>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</si>
  <si>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</si>
  <si>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</si>
  <si>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</si>
  <si>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</si>
  <si>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</si>
  <si>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</si>
  <si>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</si>
  <si>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</si>
  <si>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</si>
  <si>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</si>
  <si>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</si>
  <si>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</si>
  <si>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</si>
  <si>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</si>
  <si>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</si>
  <si>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</si>
  <si>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</si>
  <si>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</si>
  <si>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</si>
  <si>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</si>
  <si>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</si>
  <si>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</si>
  <si>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</si>
  <si>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</si>
  <si>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</si>
  <si>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</si>
  <si>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</si>
  <si>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</si>
  <si>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</si>
  <si>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</si>
  <si>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</si>
  <si>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</si>
  <si>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</si>
  <si>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</si>
  <si>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</si>
  <si>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</si>
  <si>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</si>
  <si>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</si>
  <si>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</si>
  <si>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</si>
  <si>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</si>
  <si>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</si>
  <si>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</si>
  <si>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</si>
  <si>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</si>
  <si>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</si>
  <si>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</si>
  <si>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</si>
  <si>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</si>
  <si>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</si>
  <si>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</si>
  <si>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</si>
  <si>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</si>
  <si>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</si>
  <si>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</si>
  <si>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</si>
  <si>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</si>
  <si>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</si>
  <si>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</si>
  <si>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</si>
  <si>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</si>
  <si>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</si>
  <si>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</si>
  <si>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</si>
  <si>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</si>
  <si>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</si>
  <si>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</si>
  <si>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</si>
  <si>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</si>
  <si>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</si>
  <si>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</si>
  <si>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</si>
  <si>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</si>
  <si>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</si>
  <si>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</si>
  <si>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</si>
  <si>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</si>
  <si>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</si>
  <si>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</si>
  <si>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</si>
  <si>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</si>
  <si>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</si>
  <si>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</si>
  <si>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</si>
  <si>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</si>
  <si>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</si>
  <si>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</si>
  <si>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</si>
  <si>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</si>
  <si>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</si>
  <si>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</si>
  <si>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</si>
  <si>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</si>
  <si>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</si>
  <si>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</si>
  <si>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</si>
  <si>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</si>
  <si>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</si>
  <si>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</si>
  <si>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</si>
  <si>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</si>
  <si>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</si>
  <si>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</si>
  <si>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</si>
  <si>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</si>
  <si>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</si>
  <si>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</si>
  <si>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</si>
  <si>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</si>
  <si>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</si>
  <si>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</si>
  <si>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</si>
  <si>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</si>
  <si>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</si>
  <si>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</si>
  <si>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</si>
  <si>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</si>
  <si>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</si>
  <si>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</si>
  <si>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</si>
  <si>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</si>
  <si>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</si>
  <si>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</si>
  <si>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</si>
  <si>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</si>
  <si>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</si>
  <si>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</si>
  <si>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</si>
  <si>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</si>
  <si>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</si>
  <si>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</si>
  <si>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</si>
  <si>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</si>
  <si>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</si>
  <si>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</si>
  <si>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</si>
  <si>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</si>
  <si>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</si>
  <si>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</si>
  <si>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</si>
  <si>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</si>
  <si>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</si>
  <si>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</si>
  <si>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</si>
  <si>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</si>
  <si>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</si>
  <si>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</si>
  <si>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</si>
  <si>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</si>
  <si>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</si>
  <si>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</si>
  <si>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</si>
  <si>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</si>
  <si>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</si>
  <si>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</si>
  <si>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</si>
  <si>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</si>
  <si>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</si>
  <si>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</si>
  <si>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</si>
  <si>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</si>
  <si>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</si>
  <si>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</si>
  <si>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</si>
  <si>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</si>
  <si>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</si>
  <si>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</si>
  <si>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</si>
  <si>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</si>
  <si>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</si>
  <si>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</si>
  <si>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</si>
  <si>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</si>
  <si>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</si>
  <si>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</si>
  <si>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</si>
  <si>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</si>
  <si>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</si>
  <si>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</si>
  <si>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</si>
  <si>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</si>
  <si>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</si>
  <si>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</si>
  <si>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</si>
  <si>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</si>
  <si>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</si>
  <si>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</si>
  <si>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</si>
  <si>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</si>
  <si>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</si>
  <si>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</si>
  <si>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</si>
  <si>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</si>
  <si>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</si>
  <si>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</si>
  <si>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</si>
  <si>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</si>
  <si>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</si>
  <si>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</si>
  <si>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</si>
  <si>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</si>
  <si>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</si>
  <si>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</si>
  <si>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</si>
  <si>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</si>
  <si>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</si>
  <si>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</si>
  <si>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</si>
  <si>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</si>
  <si>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</si>
  <si>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</si>
  <si>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</si>
  <si>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</si>
  <si>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</si>
  <si>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</si>
  <si>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</si>
  <si>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</si>
  <si>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</si>
  <si>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</si>
  <si>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</si>
  <si>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</si>
  <si>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</si>
  <si>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</si>
  <si>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</si>
  <si>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</si>
  <si>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</si>
  <si>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</si>
  <si>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</si>
  <si>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</si>
  <si>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</si>
  <si>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</si>
  <si>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</si>
  <si>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</si>
  <si>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</si>
  <si>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</si>
  <si>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</si>
  <si>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</si>
  <si>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</si>
  <si>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</si>
  <si>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</si>
  <si>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</si>
  <si>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</si>
  <si>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</si>
  <si>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</si>
  <si>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</si>
  <si>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</si>
  <si>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</si>
  <si>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</si>
  <si>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</si>
  <si>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</si>
  <si>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</si>
  <si>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</si>
  <si>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</si>
  <si>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</si>
  <si>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</si>
  <si>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</si>
  <si>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</si>
  <si>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</si>
  <si>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</si>
  <si>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</si>
  <si>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</si>
  <si>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</si>
  <si>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</si>
  <si>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</si>
  <si>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</si>
  <si>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</si>
  <si>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</si>
  <si>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</si>
  <si>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</si>
  <si>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</si>
  <si>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</si>
  <si>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</si>
  <si>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</si>
  <si>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</si>
  <si>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</si>
  <si>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</si>
  <si>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</si>
  <si>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</si>
  <si>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</si>
  <si>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</si>
  <si>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</si>
  <si>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</si>
  <si>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</si>
  <si>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</si>
  <si>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</si>
  <si>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</si>
  <si>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</si>
  <si>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</si>
  <si>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</si>
  <si>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</si>
  <si>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</si>
  <si>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</si>
  <si>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</si>
  <si>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</si>
  <si>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</si>
  <si>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</si>
  <si>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</si>
  <si>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</si>
  <si>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</si>
  <si>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</si>
  <si>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</si>
  <si>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</si>
  <si>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</si>
  <si>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</si>
  <si>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</si>
  <si>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</si>
  <si>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</si>
  <si>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</si>
  <si>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</si>
  <si>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</si>
  <si>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</si>
  <si>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</si>
  <si>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</si>
  <si>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</si>
  <si>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</si>
  <si>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</si>
  <si>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</si>
  <si>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</si>
  <si>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</si>
  <si>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</si>
  <si>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</si>
  <si>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</si>
  <si>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</si>
  <si>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</si>
  <si>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</si>
  <si>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</si>
  <si>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</si>
  <si>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</si>
  <si>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</si>
  <si>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</si>
  <si>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</si>
  <si>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</si>
  <si>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</si>
  <si>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</si>
  <si>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</si>
  <si>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</si>
  <si>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</si>
  <si>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</si>
  <si>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</si>
  <si>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</si>
  <si>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</si>
  <si>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</si>
  <si>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</si>
  <si>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</si>
  <si>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</si>
  <si>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</si>
  <si>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</si>
  <si>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</si>
  <si>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</si>
  <si>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</si>
  <si>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</si>
  <si>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</si>
  <si>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</si>
  <si>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</si>
  <si>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</si>
  <si>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</si>
  <si>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</si>
  <si>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</si>
  <si>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</si>
  <si>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</si>
  <si>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</si>
  <si>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</si>
  <si>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</si>
  <si>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</si>
  <si>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</si>
  <si>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</si>
  <si>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</si>
  <si>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</si>
  <si>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</si>
  <si>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</si>
  <si>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</si>
  <si>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</si>
  <si>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</si>
  <si>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</si>
  <si>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</si>
  <si>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</si>
  <si>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</si>
  <si>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</si>
  <si>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</si>
  <si>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</si>
  <si>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</si>
  <si>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</si>
  <si>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</si>
  <si>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</si>
  <si>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</si>
  <si>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</si>
  <si>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</si>
  <si>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</si>
  <si>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</si>
  <si>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</si>
  <si>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</si>
  <si>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</si>
  <si>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</si>
  <si>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</si>
  <si>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</si>
  <si>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</si>
  <si>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</si>
  <si>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</si>
  <si>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</si>
  <si>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</si>
  <si>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</si>
  <si>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</si>
  <si>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</si>
  <si>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</si>
  <si>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</si>
  <si>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</si>
  <si>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</si>
  <si>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</si>
  <si>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</si>
  <si>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</si>
  <si>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</si>
  <si>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</si>
  <si>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</si>
  <si>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</si>
  <si>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</si>
  <si>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</si>
  <si>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</si>
  <si>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</si>
  <si>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</si>
  <si>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</si>
  <si>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</si>
  <si>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</si>
  <si>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</si>
  <si>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</si>
  <si>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</si>
  <si>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</si>
  <si>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</si>
  <si>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</si>
  <si>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</si>
  <si>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</si>
  <si>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</si>
  <si>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</si>
  <si>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</si>
  <si>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</si>
  <si>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</si>
  <si>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</si>
  <si>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</si>
  <si>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</si>
  <si>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</si>
  <si>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</si>
  <si>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</si>
  <si>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</si>
  <si>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</si>
  <si>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</si>
  <si>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</si>
  <si>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</si>
  <si>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</si>
  <si>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</si>
  <si>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</si>
  <si>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</si>
  <si>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</si>
  <si>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</si>
  <si>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</si>
  <si>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</si>
  <si>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</si>
  <si>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</si>
  <si>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</si>
  <si>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</si>
  <si>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</si>
  <si>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</si>
  <si>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</si>
  <si>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</si>
  <si>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</si>
  <si>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</si>
  <si>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</si>
  <si>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</si>
  <si>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</si>
  <si>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</si>
  <si>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</si>
  <si>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</si>
  <si>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</si>
  <si>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</si>
  <si>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</si>
  <si>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</si>
  <si>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</si>
  <si>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</si>
  <si>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</si>
  <si>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</si>
  <si>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</si>
  <si>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</si>
  <si>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</si>
  <si>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</si>
  <si>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</si>
  <si>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</si>
  <si>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</si>
  <si>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</si>
  <si>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</si>
  <si>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</si>
  <si>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</si>
  <si>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</si>
  <si>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</si>
  <si>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</si>
  <si>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</si>
  <si>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</si>
  <si>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</si>
  <si>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</si>
  <si>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</si>
  <si>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</si>
  <si>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</si>
  <si>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</si>
  <si>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</si>
  <si>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</si>
  <si>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</si>
  <si>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</si>
  <si>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</si>
  <si>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</si>
  <si>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</si>
  <si>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</si>
  <si>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</si>
  <si>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</si>
  <si>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</si>
  <si>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</si>
  <si>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</si>
  <si>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</si>
  <si>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</si>
  <si>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</si>
  <si>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</si>
  <si>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</si>
  <si>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</si>
  <si>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</si>
  <si>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</si>
  <si>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</si>
  <si>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</si>
  <si>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</si>
  <si>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</si>
  <si>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</si>
  <si>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</si>
  <si>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</si>
  <si>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</si>
  <si>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</si>
  <si>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</si>
  <si>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</si>
  <si>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</si>
  <si>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</si>
  <si>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</si>
  <si>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</si>
  <si>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</si>
  <si>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</si>
  <si>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</si>
  <si>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</si>
  <si>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</si>
  <si>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</si>
  <si>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</si>
  <si>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</si>
  <si>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</si>
  <si>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</si>
  <si>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</si>
  <si>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</si>
  <si>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</si>
  <si>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</si>
  <si>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</si>
  <si>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</si>
  <si>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</si>
  <si>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</si>
  <si>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</si>
  <si>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</si>
  <si>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</si>
  <si>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</si>
  <si>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</si>
  <si>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</si>
  <si>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</si>
  <si>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</si>
  <si>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</si>
  <si>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</si>
  <si>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</si>
  <si>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</si>
  <si>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</si>
  <si>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</si>
  <si>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</si>
  <si>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</si>
  <si>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</si>
  <si>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</si>
  <si>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</si>
  <si>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</si>
  <si>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</si>
  <si>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</si>
  <si>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</si>
  <si>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</si>
  <si>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</si>
  <si>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</si>
  <si>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</si>
  <si>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</si>
  <si>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</si>
  <si>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</si>
  <si>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</si>
  <si>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</si>
  <si>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</si>
  <si>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</si>
  <si>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</si>
  <si>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</si>
  <si>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</si>
  <si>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</si>
  <si>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</si>
  <si>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</si>
  <si>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</si>
  <si>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</si>
  <si>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</si>
  <si>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</si>
  <si>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</si>
  <si>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</si>
  <si>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</si>
  <si>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</si>
  <si>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</si>
  <si>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</si>
  <si>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</si>
  <si>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</si>
  <si>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</si>
  <si>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</si>
  <si>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</si>
  <si>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</si>
  <si>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</si>
  <si>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</si>
  <si>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</si>
  <si>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</si>
  <si>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</si>
  <si>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</si>
  <si>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</si>
  <si>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</si>
  <si>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</si>
  <si>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</si>
  <si>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</si>
  <si>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</si>
  <si>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</si>
  <si>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</si>
  <si>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</si>
  <si>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</si>
  <si>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</si>
  <si>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</si>
  <si>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</si>
  <si>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</si>
  <si>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</si>
  <si>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</si>
  <si>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</si>
  <si>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</si>
  <si>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</si>
  <si>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</si>
  <si>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</si>
  <si>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</si>
  <si>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</si>
  <si>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</si>
  <si>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</si>
  <si>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</si>
  <si>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</si>
  <si>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</si>
  <si>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</si>
  <si>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</si>
  <si>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</si>
  <si>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</si>
  <si>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</si>
  <si>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</si>
  <si>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</si>
  <si>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</si>
  <si>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</si>
  <si>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</si>
  <si>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</si>
  <si>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</si>
  <si>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</si>
  <si>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</si>
  <si>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</si>
  <si>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</si>
  <si>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</si>
  <si>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</si>
  <si>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</si>
  <si>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</si>
  <si>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</si>
  <si>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</si>
  <si>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</si>
  <si>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</si>
  <si>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</si>
  <si>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</si>
  <si>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</si>
  <si>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</si>
  <si>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</si>
  <si>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</si>
  <si>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</si>
  <si>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</si>
  <si>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</si>
  <si>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</si>
  <si>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</si>
  <si>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</si>
  <si>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</si>
  <si>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</si>
  <si>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</si>
  <si>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</si>
  <si>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</si>
  <si>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</si>
  <si>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</si>
  <si>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</si>
  <si>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</si>
  <si>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</si>
  <si>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</si>
  <si>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</si>
  <si>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</si>
  <si>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</si>
  <si>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</si>
  <si>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</si>
  <si>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</si>
  <si>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</si>
  <si>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</si>
  <si>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</si>
  <si>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</si>
  <si>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</si>
  <si>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</si>
  <si>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</si>
  <si>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</si>
  <si>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</si>
  <si>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</si>
  <si>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</si>
  <si>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</si>
  <si>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</si>
  <si>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</si>
  <si>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</si>
  <si>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</si>
  <si>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</si>
  <si>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</si>
  <si>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</si>
  <si>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</si>
  <si>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</si>
  <si>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</si>
  <si>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</si>
  <si>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</si>
  <si>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</si>
  <si>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</si>
  <si>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</si>
  <si>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</si>
  <si>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</si>
  <si>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</si>
  <si>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</si>
  <si>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</si>
  <si>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</si>
  <si>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</si>
  <si>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</si>
  <si>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</si>
  <si>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</si>
  <si>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</si>
  <si>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</si>
  <si>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</si>
  <si>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</si>
  <si>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</si>
  <si>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</si>
  <si>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</si>
  <si>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</si>
  <si>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</si>
  <si>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</si>
  <si>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</si>
  <si>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</si>
  <si>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</si>
  <si>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</si>
  <si>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</si>
  <si>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</si>
  <si>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</si>
  <si>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</si>
  <si>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</si>
  <si>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</si>
  <si>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</si>
  <si>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</si>
  <si>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</si>
  <si>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</si>
  <si>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</si>
  <si>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</si>
  <si>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</si>
  <si>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</si>
  <si>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</si>
  <si>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</si>
  <si>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</si>
  <si>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</si>
  <si>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</si>
  <si>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</si>
  <si>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</si>
  <si>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</si>
  <si>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</si>
  <si>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</si>
  <si>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</si>
  <si>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</si>
  <si>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</si>
  <si>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</si>
  <si>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</si>
  <si>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</si>
  <si>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</si>
  <si>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</si>
  <si>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</si>
  <si>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</si>
  <si>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</si>
  <si>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</si>
  <si>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</si>
  <si>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</si>
  <si>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</si>
  <si>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</si>
  <si>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</si>
  <si>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</si>
  <si>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</si>
  <si>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</si>
  <si>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</si>
  <si>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</si>
  <si>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</si>
  <si>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</si>
  <si>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</si>
  <si>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</si>
  <si>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</si>
  <si>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</si>
  <si>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</si>
  <si>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</si>
  <si>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</si>
  <si>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</si>
  <si>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</si>
  <si>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</si>
  <si>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</si>
  <si>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</si>
  <si>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</si>
  <si>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</si>
  <si>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</si>
  <si>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</si>
  <si>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</si>
  <si>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</si>
  <si>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</si>
  <si>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</si>
  <si>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</si>
  <si>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</si>
  <si>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</si>
  <si>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</si>
  <si>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</si>
  <si>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</si>
  <si>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</si>
  <si>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</si>
  <si>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</si>
  <si>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</si>
  <si>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</si>
  <si>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</si>
  <si>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</si>
  <si>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</si>
  <si>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</si>
  <si>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</si>
  <si>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</si>
  <si>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</si>
  <si>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</si>
  <si>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</si>
  <si>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</si>
  <si>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</si>
  <si>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</si>
  <si>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</si>
  <si>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</si>
  <si>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</si>
  <si>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</si>
  <si>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</si>
  <si>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</si>
  <si>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</si>
  <si>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</si>
  <si>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</si>
  <si>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</si>
  <si>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</si>
  <si>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</si>
  <si>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</si>
  <si>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</si>
  <si>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</si>
  <si>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</si>
  <si>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</si>
  <si>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</si>
  <si>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</si>
  <si>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</si>
  <si>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</si>
  <si>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</si>
  <si>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</si>
  <si>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</si>
  <si>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</si>
  <si>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</si>
  <si>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</si>
  <si>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</si>
  <si>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</si>
  <si>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</si>
  <si>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</si>
  <si>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</si>
  <si>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</si>
  <si>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</si>
  <si>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</si>
  <si>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</si>
  <si>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</si>
  <si>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</si>
  <si>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</si>
  <si>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</si>
  <si>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</si>
  <si>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</si>
  <si>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</si>
  <si>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</si>
  <si>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</si>
  <si>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</si>
  <si>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</si>
  <si>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</si>
  <si>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</si>
  <si>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</si>
  <si>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</si>
  <si>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</si>
  <si>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</si>
  <si>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</si>
  <si>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</si>
  <si>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</si>
  <si>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</si>
  <si>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</si>
  <si>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</si>
  <si>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</si>
  <si>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</si>
  <si>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</si>
  <si>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</si>
  <si>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</si>
  <si>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</si>
  <si>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</si>
  <si>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</si>
  <si>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</si>
  <si>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</si>
  <si>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</si>
  <si>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</si>
  <si>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</si>
  <si>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</si>
  <si>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</si>
  <si>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</si>
  <si>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</si>
  <si>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</si>
  <si>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</si>
  <si>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</si>
  <si>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</si>
  <si>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</si>
  <si>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</si>
  <si>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</si>
  <si>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</si>
  <si>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</si>
  <si>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</si>
  <si>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</si>
  <si>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</si>
  <si>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</si>
  <si>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</si>
  <si>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</si>
  <si>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</si>
  <si>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</si>
  <si>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</si>
  <si>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</si>
  <si>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</si>
  <si>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</si>
  <si>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</si>
  <si>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</si>
  <si>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</si>
  <si>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</si>
  <si>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</si>
  <si>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</si>
  <si>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</si>
  <si>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</si>
  <si>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</si>
  <si>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</si>
  <si>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</si>
  <si>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</si>
  <si>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</si>
  <si>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</si>
  <si>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</si>
  <si>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</si>
  <si>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</si>
  <si>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</si>
  <si>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</si>
  <si>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</si>
  <si>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</si>
  <si>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</si>
  <si>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</si>
  <si>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</si>
  <si>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</si>
  <si>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</si>
  <si>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</si>
  <si>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</si>
  <si>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</si>
  <si>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</si>
  <si>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</si>
  <si>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</si>
  <si>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</si>
  <si>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</si>
  <si>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</si>
  <si>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</si>
  <si>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</si>
  <si>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</si>
  <si>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</si>
  <si>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</si>
  <si>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</si>
  <si>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</si>
  <si>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</si>
  <si>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</si>
  <si>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</si>
  <si>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</si>
  <si>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</si>
  <si>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</si>
  <si>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</si>
  <si>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</si>
  <si>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</si>
  <si>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</si>
  <si>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</si>
  <si>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</si>
  <si>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</si>
  <si>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</si>
  <si>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</si>
  <si>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</si>
  <si>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</si>
  <si>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</si>
  <si>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</si>
  <si>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</si>
  <si>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</si>
  <si>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</si>
  <si>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</si>
  <si>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</si>
  <si>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</si>
  <si>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</si>
  <si>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</si>
  <si>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</si>
  <si>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</si>
  <si>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</si>
  <si>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</si>
  <si>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</si>
  <si>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</si>
  <si>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</si>
  <si>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</si>
  <si>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</si>
  <si>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</si>
  <si>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</si>
  <si>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</si>
  <si>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</si>
  <si>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</si>
  <si>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</si>
  <si>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</si>
  <si>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</si>
  <si>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</si>
  <si>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</si>
  <si>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</si>
  <si>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</si>
  <si>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</si>
  <si>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</si>
  <si>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</si>
  <si>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</si>
  <si>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</si>
  <si>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</si>
  <si>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</si>
  <si>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</si>
  <si>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</si>
  <si>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</si>
  <si>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</si>
  <si>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</si>
  <si>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</si>
  <si>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</si>
  <si>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</si>
  <si>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</si>
  <si>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</si>
  <si>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</si>
  <si>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</si>
  <si>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</si>
  <si>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</si>
  <si>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</si>
  <si>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</si>
  <si>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</si>
  <si>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</si>
  <si>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</si>
  <si>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</si>
  <si>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</si>
  <si>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</si>
  <si>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</si>
  <si>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</si>
  <si>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</si>
  <si>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</si>
  <si>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</si>
  <si>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</si>
  <si>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</si>
  <si>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</si>
  <si>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</si>
  <si>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</si>
  <si>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</si>
  <si>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</si>
  <si>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</si>
  <si>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</si>
  <si>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</si>
  <si>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</si>
  <si>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</si>
  <si>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</si>
  <si>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</si>
  <si>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</si>
  <si>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</si>
  <si>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</si>
  <si>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</si>
  <si>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</si>
  <si>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</si>
  <si>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</si>
  <si>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</si>
  <si>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</si>
  <si>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</si>
  <si>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</si>
  <si>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</si>
  <si>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</si>
  <si>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</si>
  <si>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</si>
  <si>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</si>
  <si>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</si>
  <si>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</si>
  <si>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</si>
  <si>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</si>
  <si>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</si>
  <si>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</si>
  <si>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</si>
  <si>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</si>
  <si>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</si>
  <si>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</si>
  <si>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</si>
  <si>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</si>
  <si>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</si>
  <si>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</si>
  <si>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</si>
  <si>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</si>
  <si>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</si>
  <si>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</si>
  <si>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</si>
  <si>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</si>
  <si>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</si>
  <si>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</si>
  <si>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</si>
  <si>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</si>
  <si>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</si>
  <si>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</si>
  <si>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</si>
  <si>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</si>
  <si>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</si>
  <si>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</si>
  <si>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</si>
  <si>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</si>
  <si>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</si>
  <si>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</si>
  <si>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</si>
  <si>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</si>
  <si>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</si>
  <si>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</si>
  <si>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</si>
  <si>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</si>
  <si>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</si>
  <si>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</si>
  <si>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</si>
  <si>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</si>
  <si>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</si>
  <si>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</si>
  <si>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</si>
  <si>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</si>
  <si>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</si>
  <si>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</si>
  <si>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</si>
  <si>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</si>
  <si>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</si>
  <si>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</si>
  <si>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</si>
  <si>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</si>
  <si>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</si>
  <si>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</si>
  <si>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</si>
  <si>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</si>
  <si>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</si>
  <si>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</si>
  <si>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</si>
  <si>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</si>
  <si>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</si>
  <si>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</si>
  <si>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</si>
  <si>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</si>
  <si>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</si>
  <si>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</si>
  <si>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</si>
  <si>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</si>
  <si>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</si>
  <si>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</si>
  <si>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</si>
  <si>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</si>
  <si>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</si>
  <si>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</si>
  <si>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</si>
  <si>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</si>
  <si>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</si>
  <si>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</si>
  <si>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</si>
  <si>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</si>
  <si>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</si>
  <si>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</si>
  <si>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</si>
  <si>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</si>
  <si>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</si>
  <si>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</si>
  <si>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</si>
  <si>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</si>
  <si>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</si>
  <si>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</si>
  <si>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</si>
  <si>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</si>
  <si>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</si>
  <si>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</si>
  <si>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</si>
  <si>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</si>
  <si>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</si>
  <si>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</si>
  <si>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</si>
  <si>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</si>
  <si>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</si>
  <si>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</si>
  <si>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</si>
  <si>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</si>
  <si>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</si>
  <si>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</si>
  <si>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</si>
  <si>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</si>
  <si>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</si>
  <si>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</si>
  <si>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</si>
  <si>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</si>
  <si>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</si>
  <si>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</si>
  <si>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</si>
  <si>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</si>
  <si>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</si>
  <si>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</si>
  <si>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</si>
  <si>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</si>
  <si>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</si>
  <si>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</si>
  <si>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</si>
  <si>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</si>
  <si>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</si>
  <si>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</si>
  <si>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</si>
  <si>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</si>
  <si>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</si>
  <si>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</si>
  <si>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</si>
  <si>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</si>
  <si>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</si>
  <si>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</si>
  <si>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</si>
  <si>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</si>
  <si>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</si>
  <si>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</si>
  <si>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</si>
  <si>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</si>
  <si>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</si>
  <si>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</si>
  <si>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</si>
  <si>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</si>
  <si>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</si>
  <si>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</si>
  <si>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</si>
  <si>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</si>
  <si>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</si>
  <si>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</si>
  <si>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</si>
  <si>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</si>
  <si>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</si>
  <si>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</si>
  <si>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</si>
  <si>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</si>
  <si>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</si>
  <si>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</si>
  <si>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</si>
  <si>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</si>
  <si>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</si>
  <si>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</si>
  <si>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</si>
  <si>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</si>
  <si>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</si>
  <si>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</si>
  <si>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</si>
  <si>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</si>
  <si>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</si>
  <si>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</si>
  <si>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</si>
  <si>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</si>
  <si>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</si>
  <si>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</si>
  <si>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</si>
  <si>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</si>
  <si>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</si>
  <si>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</si>
  <si>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</si>
  <si>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</si>
  <si>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</si>
  <si>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</si>
  <si>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</si>
  <si>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</si>
  <si>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</si>
  <si>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</si>
  <si>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</si>
  <si>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</si>
  <si>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</si>
  <si>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</si>
  <si>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</si>
  <si>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</si>
  <si>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</si>
  <si>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</si>
  <si>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</si>
  <si>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</si>
  <si>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</si>
  <si>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</si>
  <si>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</si>
  <si>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</si>
  <si>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</si>
  <si>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</si>
  <si>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</si>
  <si>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</si>
  <si>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</si>
  <si>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</si>
  <si>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</si>
  <si>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</si>
  <si>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</si>
  <si>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</si>
  <si>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</si>
  <si>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</si>
  <si>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</si>
  <si>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</si>
  <si>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</si>
  <si>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</si>
  <si>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</si>
  <si>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</si>
  <si>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</si>
  <si>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</si>
  <si>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</si>
  <si>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</si>
  <si>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</si>
  <si>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</si>
  <si>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</si>
  <si>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</si>
  <si>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</si>
  <si>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</si>
  <si>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</si>
  <si>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</si>
  <si>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</si>
  <si>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</si>
  <si>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</si>
  <si>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</si>
  <si>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</si>
  <si>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</si>
  <si>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</si>
  <si>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</si>
  <si>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</si>
  <si>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</si>
  <si>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</si>
  <si>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</si>
  <si>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</si>
  <si>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</si>
  <si>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</si>
  <si>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</si>
  <si>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</si>
  <si>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</si>
  <si>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</si>
  <si>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</si>
  <si>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</si>
  <si>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</si>
  <si>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</si>
  <si>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</si>
  <si>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</si>
  <si>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</si>
  <si>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</si>
  <si>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</si>
  <si>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</si>
  <si>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</si>
  <si>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</si>
  <si>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</si>
  <si>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</si>
  <si>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</si>
  <si>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</si>
  <si>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</si>
  <si>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</si>
  <si>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</si>
  <si>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</si>
  <si>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</si>
  <si>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</si>
  <si>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</si>
  <si>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</si>
  <si>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</si>
  <si>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</si>
  <si>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</si>
  <si>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</si>
  <si>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</si>
  <si>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</si>
  <si>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</si>
  <si>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</si>
  <si>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</si>
  <si>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</si>
  <si>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</si>
  <si>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</si>
  <si>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</si>
  <si>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</si>
  <si>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</si>
  <si>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</si>
  <si>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</si>
  <si>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</si>
  <si>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</si>
  <si>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</si>
  <si>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</si>
  <si>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</si>
  <si>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</si>
  <si>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</si>
  <si>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</si>
  <si>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</si>
  <si>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</si>
  <si>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</si>
  <si>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</si>
  <si>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</si>
  <si>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</si>
  <si>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</si>
  <si>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</si>
  <si>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</si>
  <si>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</si>
  <si>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</si>
  <si>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</si>
  <si>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</si>
  <si>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</si>
  <si>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</si>
  <si>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</si>
  <si>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</si>
  <si>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</si>
  <si>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</si>
  <si>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</si>
  <si>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</si>
  <si>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</si>
  <si>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</si>
  <si>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</si>
  <si>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</si>
  <si>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</si>
  <si>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</si>
  <si>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</si>
  <si>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</si>
  <si>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</si>
  <si>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</si>
  <si>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</si>
  <si>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</si>
  <si>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</si>
  <si>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</si>
  <si>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</si>
  <si>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</si>
  <si>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</si>
  <si>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</si>
  <si>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</si>
  <si>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</si>
  <si>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</si>
  <si>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</si>
  <si>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</si>
  <si>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</si>
  <si>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</si>
  <si>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</si>
  <si>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</si>
  <si>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</si>
  <si>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</si>
  <si>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</si>
  <si>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</si>
  <si>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</si>
  <si>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</si>
  <si>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</si>
  <si>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</si>
  <si>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</si>
  <si>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</si>
  <si>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</si>
  <si>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</si>
  <si>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</si>
  <si>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</si>
  <si>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</si>
  <si>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</si>
  <si>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</si>
  <si>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</si>
  <si>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</si>
  <si>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</si>
  <si>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</si>
  <si>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</si>
  <si>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</si>
  <si>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</si>
  <si>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</si>
  <si>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</si>
  <si>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</si>
  <si>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</si>
  <si>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</si>
  <si>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</si>
  <si>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</si>
  <si>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</si>
  <si>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</si>
  <si>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</si>
  <si>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</si>
  <si>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</si>
  <si>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</si>
  <si>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</si>
  <si>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</si>
  <si>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</si>
  <si>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</si>
  <si>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</si>
  <si>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</si>
  <si>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</si>
  <si>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</si>
  <si>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</si>
  <si>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</si>
  <si>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</si>
  <si>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</si>
  <si>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</si>
  <si>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</si>
  <si>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</si>
  <si>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</si>
  <si>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</si>
  <si>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</si>
  <si>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</si>
  <si>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</si>
  <si>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</si>
  <si>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</si>
  <si>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</si>
  <si>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</si>
  <si>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</si>
  <si>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</si>
  <si>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</si>
  <si>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</si>
  <si>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</si>
  <si>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</si>
  <si>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</si>
  <si>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</si>
  <si>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</si>
  <si>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</si>
  <si>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</si>
  <si>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</si>
  <si>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</si>
  <si>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</si>
  <si>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</si>
  <si>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</si>
  <si>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</si>
  <si>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</si>
  <si>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</si>
  <si>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</si>
  <si>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</si>
  <si>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</si>
  <si>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</si>
  <si>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</si>
  <si>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</si>
  <si>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</si>
  <si>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</si>
  <si>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</si>
  <si>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</si>
  <si>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</si>
  <si>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</si>
  <si>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</si>
  <si>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</si>
  <si>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</si>
  <si>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</si>
  <si>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</si>
  <si>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</si>
  <si>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</si>
  <si>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</si>
  <si>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</si>
  <si>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</si>
  <si>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</si>
  <si>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</si>
  <si>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</si>
  <si>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</si>
  <si>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</si>
  <si>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</si>
  <si>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</si>
  <si>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</si>
  <si>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</si>
  <si>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</si>
  <si>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</si>
  <si>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</si>
  <si>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</si>
  <si>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</si>
  <si>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</si>
  <si>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</si>
  <si>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</si>
  <si>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</si>
  <si>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</si>
  <si>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</si>
  <si>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</si>
  <si>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</si>
  <si>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</si>
  <si>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</si>
  <si>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</si>
  <si>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</si>
  <si>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</si>
  <si>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</si>
  <si>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</si>
  <si>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</si>
  <si>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</si>
  <si>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</si>
  <si>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</si>
  <si>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</si>
  <si>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</si>
  <si>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</si>
  <si>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</si>
  <si>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</si>
  <si>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</si>
  <si>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</si>
  <si>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</si>
  <si>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</si>
  <si>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</si>
  <si>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</si>
  <si>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</si>
  <si>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</si>
  <si>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</si>
  <si>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</si>
  <si>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</si>
  <si>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</si>
  <si>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</si>
  <si>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</si>
  <si>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</si>
  <si>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</si>
  <si>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</si>
  <si>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</si>
  <si>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</si>
  <si>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</si>
  <si>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</si>
  <si>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</si>
  <si>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</si>
  <si>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</si>
  <si>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</si>
  <si>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</si>
  <si>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</si>
  <si>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</si>
  <si>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</si>
  <si>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</si>
  <si>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</si>
  <si>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</si>
  <si>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</si>
  <si>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</si>
  <si>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</si>
  <si>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</si>
  <si>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</si>
  <si>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</si>
  <si>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</si>
  <si>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</si>
  <si>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</si>
  <si>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</si>
  <si>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</si>
  <si>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</si>
  <si>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</si>
  <si>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</si>
  <si>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</si>
  <si>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</si>
  <si>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</si>
  <si>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</si>
  <si>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</si>
  <si>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</si>
  <si>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</si>
  <si>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</si>
  <si>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</si>
  <si>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</si>
  <si>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</si>
  <si>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</si>
  <si>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</si>
  <si>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</si>
  <si>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</si>
  <si>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</si>
  <si>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</si>
  <si>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</si>
  <si>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</si>
  <si>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</si>
  <si>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</si>
  <si>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</si>
  <si>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</si>
  <si>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</si>
  <si>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</si>
  <si>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</si>
  <si>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</si>
  <si>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</si>
  <si>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</si>
  <si>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</si>
  <si>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</si>
  <si>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</si>
  <si>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</si>
  <si>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</si>
  <si>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</si>
  <si>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</si>
  <si>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</si>
  <si>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</si>
  <si>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</si>
  <si>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</si>
  <si>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</si>
  <si>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</si>
  <si>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</si>
  <si>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</si>
  <si>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</si>
  <si>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</si>
  <si>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</si>
  <si>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</si>
  <si>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</si>
  <si>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</si>
  <si>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</si>
  <si>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</si>
  <si>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</si>
  <si>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</si>
  <si>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</si>
  <si>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</si>
  <si>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</si>
  <si>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</si>
  <si>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</si>
  <si>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</si>
  <si>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</si>
  <si>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</si>
  <si>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</si>
  <si>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</si>
  <si>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</si>
  <si>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</si>
  <si>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</si>
  <si>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</si>
  <si>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</si>
  <si>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</si>
  <si>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</si>
  <si>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</si>
  <si>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</si>
  <si>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</si>
  <si>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</si>
  <si>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</si>
  <si>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</si>
  <si>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</si>
  <si>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</si>
  <si>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</si>
  <si>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</si>
  <si>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</si>
  <si>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</si>
  <si>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</si>
  <si>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</si>
  <si>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</si>
  <si>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</si>
  <si>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</si>
  <si>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</si>
  <si>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</si>
  <si>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</si>
  <si>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</si>
  <si>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</si>
  <si>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</si>
  <si>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</si>
  <si>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</si>
  <si>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</si>
  <si>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</si>
  <si>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</si>
  <si>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</si>
  <si>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</si>
  <si>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</si>
  <si>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</si>
  <si>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</si>
  <si>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</si>
  <si>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</si>
  <si>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</si>
  <si>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</si>
  <si>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</si>
  <si>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</si>
  <si>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</si>
  <si>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</si>
  <si>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</si>
  <si>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</si>
  <si>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</si>
  <si>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</si>
  <si>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</si>
  <si>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</si>
  <si>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</si>
  <si>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</si>
  <si>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</si>
  <si>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</si>
  <si>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</si>
  <si>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</si>
  <si>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</si>
  <si>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</si>
  <si>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</si>
  <si>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</si>
  <si>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</si>
  <si>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</si>
  <si>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</si>
  <si>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</si>
  <si>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</si>
  <si>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</si>
  <si>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</si>
  <si>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</si>
  <si>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</si>
  <si>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</si>
  <si>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</si>
  <si>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</si>
  <si>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</si>
  <si>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</si>
  <si>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</si>
  <si>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</si>
  <si>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</si>
  <si>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</si>
  <si>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</si>
  <si>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</si>
  <si>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</si>
  <si>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</si>
  <si>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</si>
  <si>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</si>
  <si>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</si>
  <si>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</si>
  <si>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</si>
  <si>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</si>
  <si>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</si>
  <si>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</si>
  <si>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</si>
  <si>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</si>
  <si>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</si>
  <si>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</si>
  <si>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</si>
  <si>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</si>
  <si>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</si>
  <si>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</si>
  <si>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</si>
  <si>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</si>
  <si>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</si>
  <si>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</si>
  <si>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</si>
  <si>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</si>
  <si>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</si>
  <si>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</si>
  <si>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</si>
  <si>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</si>
  <si>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</si>
  <si>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</si>
  <si>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</si>
  <si>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</si>
  <si>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</si>
  <si>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</si>
  <si>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</si>
  <si>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</si>
  <si>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</si>
  <si>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</si>
  <si>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</si>
  <si>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</si>
  <si>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</si>
  <si>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</si>
  <si>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</si>
  <si>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</si>
  <si>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</si>
  <si>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</si>
  <si>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</si>
  <si>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</si>
  <si>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</si>
  <si>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</si>
  <si>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</si>
  <si>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</si>
  <si>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</si>
  <si>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</si>
  <si>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</si>
  <si>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</si>
  <si>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</si>
  <si>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</si>
  <si>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</si>
  <si>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</si>
  <si>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</si>
  <si>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</si>
  <si>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</si>
  <si>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</si>
  <si>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</si>
  <si>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</si>
  <si>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</si>
  <si>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</si>
  <si>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</si>
  <si>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</si>
  <si>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</si>
  <si>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</si>
  <si>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</si>
  <si>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</si>
  <si>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</si>
  <si>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</si>
  <si>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</si>
  <si>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</si>
  <si>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</si>
  <si>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</si>
  <si>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</si>
  <si>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</si>
  <si>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</si>
  <si>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</si>
  <si>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</si>
  <si>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</si>
  <si>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</si>
  <si>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</si>
  <si>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</si>
  <si>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</si>
  <si>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</si>
  <si>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</si>
  <si>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</si>
  <si>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</si>
  <si>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</si>
  <si>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</si>
  <si>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</si>
  <si>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</si>
  <si>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</si>
  <si>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</si>
  <si>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</si>
  <si>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</si>
  <si>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</si>
  <si>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</si>
  <si>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</si>
  <si>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</si>
  <si>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</si>
  <si>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</si>
  <si>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</si>
  <si>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</si>
  <si>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</si>
  <si>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</si>
  <si>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</si>
  <si>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</si>
  <si>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</si>
  <si>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</si>
  <si>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</si>
  <si>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</si>
  <si>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</si>
  <si>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</si>
  <si>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</si>
  <si>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</si>
  <si>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</si>
  <si>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</si>
  <si>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</si>
  <si>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</si>
  <si>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</si>
  <si>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</si>
  <si>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</si>
  <si>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</si>
  <si>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</si>
  <si>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</si>
  <si>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</si>
  <si>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</si>
  <si>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</si>
  <si>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</si>
  <si>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</si>
  <si>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</si>
  <si>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</si>
  <si>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</si>
  <si>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</si>
  <si>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</si>
  <si>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</si>
  <si>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</si>
  <si>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</si>
  <si>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</si>
  <si>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</si>
  <si>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</si>
  <si>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</si>
  <si>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</si>
  <si>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</si>
  <si>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</si>
  <si>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</si>
  <si>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</si>
  <si>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</si>
  <si>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</si>
  <si>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</si>
  <si>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</si>
  <si>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</si>
  <si>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</si>
  <si>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</si>
  <si>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</si>
  <si>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</si>
  <si>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</si>
  <si>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</si>
  <si>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</si>
  <si>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</si>
  <si>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</si>
  <si>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</si>
  <si>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</si>
  <si>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</si>
  <si>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</si>
  <si>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</si>
  <si>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</si>
  <si>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</si>
  <si>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</si>
  <si>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</si>
  <si>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</si>
  <si>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</si>
  <si>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</si>
  <si>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</si>
  <si>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</si>
  <si>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</si>
  <si>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</si>
  <si>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</si>
  <si>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</si>
  <si>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</si>
  <si>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</si>
  <si>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</si>
  <si>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</si>
  <si>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</si>
  <si>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</si>
  <si>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</si>
  <si>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</si>
  <si>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</si>
  <si>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</si>
  <si>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</si>
  <si>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</si>
  <si>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</si>
  <si>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</si>
  <si>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</si>
  <si>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</si>
  <si>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</si>
  <si>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</si>
  <si>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</si>
  <si>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</si>
  <si>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</si>
  <si>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</si>
  <si>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</si>
  <si>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</si>
  <si>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</si>
  <si>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</si>
  <si>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</si>
  <si>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</si>
  <si>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</si>
  <si>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</si>
  <si>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</si>
  <si>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</si>
  <si>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</si>
  <si>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</si>
  <si>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</si>
  <si>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</si>
  <si>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</si>
  <si>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</si>
  <si>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</si>
  <si>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</si>
  <si>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</si>
  <si>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</si>
  <si>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</si>
  <si>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</si>
  <si>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</si>
  <si>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</si>
  <si>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</si>
  <si>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</si>
  <si>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</si>
  <si>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</si>
  <si>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</si>
  <si>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</si>
  <si>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</si>
  <si>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</si>
  <si>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</si>
  <si>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</si>
  <si>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</si>
  <si>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</si>
  <si>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</si>
  <si>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</si>
  <si>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</si>
  <si>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</si>
  <si>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</si>
  <si>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</si>
  <si>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</si>
  <si>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</si>
  <si>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</si>
  <si>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</si>
  <si>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</si>
  <si>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</si>
  <si>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</si>
  <si>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</si>
  <si>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</si>
  <si>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</si>
  <si>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</si>
  <si>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</si>
  <si>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</si>
  <si>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</si>
  <si>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</si>
  <si>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</si>
  <si>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</si>
  <si>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</si>
  <si>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</si>
  <si>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</si>
  <si>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</si>
  <si>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</si>
  <si>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</si>
  <si>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</si>
  <si>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</si>
  <si>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</si>
  <si>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</si>
  <si>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</si>
  <si>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</si>
  <si>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</si>
  <si>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</si>
  <si>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</si>
  <si>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</si>
  <si>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</si>
  <si>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</si>
  <si>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</si>
  <si>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</si>
  <si>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</si>
  <si>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</si>
  <si>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</si>
  <si>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</si>
  <si>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</si>
  <si>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</si>
  <si>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</si>
  <si>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</si>
  <si>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</si>
  <si>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</si>
  <si>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</si>
  <si>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</si>
  <si>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</si>
  <si>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</si>
  <si>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</si>
  <si>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</si>
  <si>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</si>
  <si>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</si>
  <si>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</si>
  <si>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</si>
  <si>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</si>
  <si>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</si>
  <si>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</si>
  <si>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</si>
  <si>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</si>
  <si>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</si>
  <si>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</si>
  <si>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</si>
  <si>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</si>
  <si>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</si>
  <si>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</si>
  <si>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</si>
  <si>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</si>
  <si>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</si>
  <si>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</si>
  <si>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</si>
  <si>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</si>
  <si>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</si>
  <si>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</si>
  <si>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</si>
  <si>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</si>
  <si>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</si>
  <si>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</si>
  <si>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</si>
  <si>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</si>
  <si>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</si>
  <si>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</si>
  <si>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</si>
  <si>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</si>
  <si>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</si>
  <si>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</si>
  <si>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</si>
  <si>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</si>
  <si>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</si>
  <si>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</si>
  <si>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</si>
  <si>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</si>
  <si>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</si>
  <si>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</si>
  <si>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</si>
  <si>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</si>
  <si>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</si>
  <si>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</si>
  <si>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</si>
  <si>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</si>
  <si>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</si>
  <si>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</si>
  <si>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</si>
  <si>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</si>
  <si>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</si>
  <si>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</si>
  <si>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</si>
  <si>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</si>
  <si>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</si>
  <si>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</si>
  <si>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</si>
  <si>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</si>
  <si>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</si>
  <si>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</si>
  <si>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</si>
  <si>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</si>
  <si>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</si>
  <si>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</si>
  <si>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</si>
  <si>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</si>
  <si>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</si>
  <si>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</si>
  <si>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</si>
  <si>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</si>
  <si>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</si>
  <si>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</si>
  <si>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</si>
  <si>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</si>
  <si>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</si>
  <si>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</si>
  <si>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</si>
  <si>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</si>
  <si>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</si>
  <si>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</si>
  <si>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</si>
  <si>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</si>
  <si>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</si>
  <si>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</si>
  <si>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</si>
  <si>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</si>
  <si>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</si>
  <si>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</si>
  <si>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</si>
  <si>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</si>
  <si>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</si>
  <si>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</si>
  <si>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</si>
  <si>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</si>
  <si>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</si>
  <si>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</si>
  <si>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</si>
  <si>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</si>
  <si>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</si>
  <si>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</si>
  <si>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</si>
  <si>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</si>
  <si>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</si>
  <si>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</si>
  <si>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</si>
  <si>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</si>
  <si>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</si>
  <si>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</si>
  <si>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</si>
  <si>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</si>
  <si>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</si>
  <si>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</si>
  <si>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</si>
  <si>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</si>
  <si>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</si>
  <si>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</si>
  <si>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</si>
  <si>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</si>
  <si>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</si>
  <si>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</si>
  <si>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</si>
  <si>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</si>
  <si>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</si>
  <si>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</si>
  <si>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</si>
  <si>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</si>
  <si>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</si>
  <si>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</si>
  <si>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</si>
  <si>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</si>
  <si>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</si>
  <si>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</si>
  <si>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</si>
  <si>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</si>
  <si>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</si>
  <si>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</si>
  <si>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</si>
  <si>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</si>
  <si>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</si>
  <si>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</si>
  <si>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</si>
  <si>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</si>
  <si>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</si>
  <si>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</si>
  <si>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</si>
  <si>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</si>
  <si>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</si>
  <si>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</si>
  <si>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</si>
  <si>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</si>
  <si>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</si>
  <si>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</si>
  <si>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</si>
  <si>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</si>
  <si>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</si>
  <si>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</si>
  <si>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</si>
  <si>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</si>
  <si>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</si>
  <si>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</si>
  <si>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</si>
  <si>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</si>
  <si>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</si>
  <si>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</si>
  <si>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</si>
  <si>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</si>
  <si>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</si>
  <si>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</si>
  <si>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</si>
  <si>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</si>
  <si>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</si>
  <si>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</si>
  <si>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</si>
  <si>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</si>
  <si>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</si>
  <si>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</si>
  <si>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</si>
  <si>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</si>
  <si>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</si>
  <si>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</si>
  <si>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</si>
  <si>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</si>
  <si>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</si>
  <si>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</si>
  <si>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</si>
  <si>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</si>
  <si>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</si>
  <si>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</si>
  <si>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</si>
  <si>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</si>
  <si>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</si>
  <si>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</si>
  <si>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</si>
  <si>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</si>
  <si>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</si>
  <si>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</si>
  <si>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</si>
  <si>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</si>
  <si>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</si>
  <si>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</si>
  <si>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</si>
  <si>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</si>
  <si>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</si>
  <si>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</si>
  <si>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</si>
  <si>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</si>
  <si>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</si>
  <si>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</si>
  <si>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</si>
  <si>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</si>
  <si>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</si>
  <si>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</si>
  <si>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</si>
  <si>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</si>
  <si>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</si>
  <si>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</si>
  <si>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</si>
  <si>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</si>
  <si>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</si>
  <si>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</si>
  <si>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</si>
  <si>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</si>
  <si>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</si>
  <si>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</si>
  <si>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</si>
  <si>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</si>
  <si>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</si>
  <si>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</si>
  <si>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</si>
  <si>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</si>
  <si>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</si>
  <si>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</si>
  <si>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</si>
  <si>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</si>
  <si>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</si>
  <si>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</si>
  <si>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</si>
  <si>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</si>
  <si>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</si>
  <si>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</si>
  <si>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</si>
  <si>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</si>
  <si>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</si>
  <si>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</si>
  <si>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</si>
  <si>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</si>
  <si>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</si>
  <si>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</si>
  <si>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</si>
  <si>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</si>
  <si>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</si>
  <si>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</si>
  <si>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</si>
  <si>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</si>
  <si>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</si>
  <si>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</si>
  <si>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</si>
  <si>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</si>
  <si>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</si>
  <si>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</si>
  <si>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</si>
  <si>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</si>
  <si>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</si>
  <si>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</si>
  <si>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</si>
  <si>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</si>
  <si>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</si>
  <si>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</si>
  <si>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</si>
  <si>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</si>
  <si>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</si>
  <si>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</si>
  <si>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</si>
  <si>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</si>
  <si>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</si>
  <si>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</si>
  <si>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</si>
  <si>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</si>
  <si>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</si>
  <si>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</si>
  <si>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</si>
  <si>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</si>
  <si>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</si>
  <si>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</si>
  <si>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</si>
  <si>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</si>
  <si>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</si>
  <si>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</si>
  <si>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</si>
  <si>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</si>
  <si>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</si>
  <si>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</si>
  <si>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</si>
  <si>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</si>
  <si>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</si>
  <si>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</si>
  <si>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</si>
  <si>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</si>
  <si>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</si>
  <si>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</si>
  <si>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</si>
  <si>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</si>
  <si>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</si>
  <si>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</si>
  <si>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</si>
  <si>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</si>
  <si>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</si>
  <si>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</si>
  <si>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</si>
  <si>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</si>
  <si>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</si>
  <si>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</si>
  <si>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</si>
  <si>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</si>
  <si>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</si>
  <si>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</si>
  <si>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</si>
  <si>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</si>
  <si>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</si>
  <si>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</si>
  <si>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</si>
  <si>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</si>
  <si>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</si>
  <si>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</si>
  <si>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</si>
  <si>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</si>
  <si>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</si>
  <si>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</si>
  <si>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</si>
  <si>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</si>
  <si>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</si>
  <si>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</si>
  <si>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</si>
  <si>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</si>
  <si>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</si>
  <si>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</si>
  <si>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</si>
  <si>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</si>
  <si>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</si>
  <si>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</si>
  <si>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</si>
  <si>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</si>
  <si>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</si>
  <si>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</si>
  <si>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</si>
  <si>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</si>
  <si>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</si>
  <si>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</si>
  <si>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</si>
  <si>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</si>
  <si>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</si>
  <si>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</si>
  <si>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</si>
  <si>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</si>
  <si>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</si>
  <si>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</si>
  <si>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</si>
  <si>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</si>
  <si>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</si>
  <si>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</si>
  <si>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</si>
  <si>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</si>
  <si>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</si>
  <si>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</si>
  <si>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</si>
  <si>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</si>
  <si>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</si>
  <si>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</si>
  <si>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</si>
  <si>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</si>
  <si>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</si>
  <si>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</si>
  <si>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</si>
  <si>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</si>
  <si>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</si>
  <si>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</si>
  <si>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</si>
  <si>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</si>
  <si>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</si>
  <si>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</si>
  <si>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</si>
  <si>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</si>
  <si>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</si>
  <si>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</si>
  <si>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</si>
  <si>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</si>
  <si>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</si>
  <si>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</si>
  <si>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</si>
  <si>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</si>
  <si>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</si>
  <si>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</si>
  <si>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</si>
  <si>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</si>
  <si>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</si>
  <si>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</si>
  <si>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</si>
  <si>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</si>
  <si>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</si>
  <si>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</si>
  <si>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</si>
  <si>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</si>
  <si>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</si>
  <si>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</si>
  <si>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</si>
  <si>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</si>
  <si>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</si>
  <si>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</si>
  <si>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</si>
  <si>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</si>
  <si>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</si>
  <si>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</si>
  <si>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</si>
  <si>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</si>
  <si>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</si>
  <si>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</si>
  <si>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</si>
  <si>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</si>
  <si>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</si>
  <si>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</si>
  <si>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</si>
  <si>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</si>
  <si>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</si>
  <si>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</si>
  <si>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</si>
  <si>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</si>
  <si>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</si>
  <si>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</si>
  <si>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</si>
  <si>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</si>
  <si>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</si>
  <si>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</si>
  <si>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</si>
  <si>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</si>
  <si>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</si>
  <si>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</si>
  <si>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</si>
  <si>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</si>
  <si>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</si>
  <si>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</si>
  <si>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</si>
  <si>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</si>
  <si>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</si>
  <si>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</si>
  <si>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</si>
  <si>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</si>
  <si>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</si>
  <si>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</si>
  <si>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</si>
  <si>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</si>
  <si>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</si>
  <si>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</si>
  <si>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</si>
  <si>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</si>
  <si>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</si>
  <si>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</si>
  <si>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</si>
  <si>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</si>
  <si>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</si>
  <si>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</si>
  <si>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</si>
  <si>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</si>
  <si>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</si>
  <si>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</si>
  <si>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</si>
  <si>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</si>
  <si>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</si>
  <si>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</si>
  <si>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</si>
  <si>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</si>
  <si>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</si>
  <si>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</si>
  <si>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</si>
  <si>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</si>
  <si>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</si>
  <si>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</si>
  <si>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</si>
  <si>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</si>
  <si>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</si>
  <si>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</si>
  <si>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</si>
  <si>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</si>
  <si>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</si>
  <si>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</si>
  <si>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</si>
  <si>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</si>
  <si>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</si>
  <si>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</si>
  <si>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</si>
  <si>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</si>
  <si>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</si>
  <si>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</si>
  <si>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</si>
  <si>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</si>
  <si>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</si>
  <si>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</si>
  <si>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</si>
  <si>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</si>
  <si>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</si>
  <si>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</si>
  <si>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</si>
  <si>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</si>
  <si>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</si>
  <si>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</si>
  <si>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</si>
  <si>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</si>
  <si>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</si>
  <si>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</si>
  <si>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</si>
  <si>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</si>
  <si>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</si>
  <si>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</si>
  <si>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</si>
  <si>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</si>
  <si>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</si>
  <si>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</si>
  <si>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</si>
  <si>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</si>
  <si>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</si>
  <si>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</si>
  <si>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</si>
  <si>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</si>
  <si>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</si>
  <si>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</si>
  <si>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</si>
  <si>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</si>
  <si>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</si>
  <si>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</si>
  <si>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</si>
  <si>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</si>
  <si>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</si>
  <si>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</si>
  <si>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</si>
  <si>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</si>
  <si>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</si>
  <si>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</si>
  <si>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</si>
  <si>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</si>
  <si>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</si>
  <si>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</si>
  <si>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</si>
  <si>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</si>
  <si>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</si>
  <si>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</si>
  <si>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</si>
  <si>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</si>
  <si>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</si>
  <si>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</si>
  <si>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</si>
  <si>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</si>
  <si>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</si>
  <si>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</si>
  <si>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</si>
  <si>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</si>
  <si>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</si>
  <si>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</si>
  <si>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</si>
  <si>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</si>
  <si>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</si>
  <si>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</si>
  <si>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</si>
  <si>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</si>
  <si>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</si>
  <si>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</si>
  <si>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</si>
  <si>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</si>
  <si>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</si>
  <si>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</si>
  <si>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</si>
  <si>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</si>
  <si>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</si>
  <si>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</si>
  <si>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</si>
  <si>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</si>
  <si>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</si>
  <si>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</si>
  <si>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</si>
  <si>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</si>
  <si>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</si>
  <si>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</si>
  <si>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</si>
  <si>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</si>
  <si>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</si>
  <si>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</si>
  <si>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</si>
  <si>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</si>
  <si>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</si>
  <si>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</si>
  <si>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</si>
  <si>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</si>
  <si>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</si>
  <si>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</si>
  <si>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</si>
  <si>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</si>
  <si>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</si>
  <si>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</si>
  <si>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</si>
  <si>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</si>
  <si>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</si>
  <si>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</si>
  <si>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</si>
  <si>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</si>
  <si>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</si>
  <si>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</si>
  <si>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</si>
  <si>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</si>
  <si>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</si>
  <si>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</si>
  <si>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</si>
  <si>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</si>
  <si>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</si>
  <si>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</si>
  <si>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</si>
  <si>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</si>
  <si>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</si>
  <si>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</si>
  <si>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</si>
  <si>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</si>
  <si>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</si>
  <si>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</si>
  <si>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</si>
  <si>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</si>
  <si>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</si>
  <si>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</si>
  <si>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</si>
  <si>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</si>
  <si>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</si>
  <si>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</si>
  <si>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</si>
  <si>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</si>
  <si>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</si>
  <si>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</si>
  <si>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</si>
  <si>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</si>
  <si>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</si>
  <si>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</si>
  <si>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</si>
  <si>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</si>
  <si>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</si>
  <si>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</si>
  <si>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</si>
  <si>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</si>
  <si>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</si>
  <si>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</si>
  <si>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</si>
  <si>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</si>
  <si>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</si>
  <si>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</si>
  <si>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</si>
  <si>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</si>
  <si>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</si>
  <si>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</si>
  <si>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</si>
  <si>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</si>
  <si>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</si>
  <si>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</si>
  <si>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</si>
  <si>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</si>
  <si>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</si>
  <si>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</si>
  <si>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</si>
  <si>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</si>
  <si>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</si>
  <si>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</si>
  <si>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</si>
  <si>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</si>
  <si>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</si>
  <si>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</si>
  <si>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</si>
  <si>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</si>
  <si>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</si>
  <si>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</si>
  <si>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</si>
  <si>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</si>
  <si>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</si>
  <si>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</si>
  <si>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</si>
  <si>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</si>
  <si>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</si>
  <si>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</si>
  <si>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</si>
  <si>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</si>
  <si>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</si>
  <si>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</si>
  <si>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</si>
  <si>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</si>
  <si>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</si>
  <si>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</si>
  <si>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</si>
  <si>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</si>
  <si>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</si>
  <si>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</si>
  <si>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</si>
  <si>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</si>
  <si>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</si>
  <si>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</si>
  <si>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</si>
  <si>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</si>
  <si>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</si>
  <si>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</si>
  <si>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</si>
  <si>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</si>
  <si>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</si>
  <si>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</si>
  <si>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</si>
  <si>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</si>
  <si>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</si>
  <si>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</si>
  <si>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</si>
  <si>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</si>
  <si>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</si>
  <si>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</si>
  <si>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</si>
  <si>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</si>
  <si>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</si>
  <si>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</si>
  <si>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</si>
  <si>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</si>
  <si>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</si>
  <si>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</si>
  <si>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</si>
  <si>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</si>
  <si>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</si>
  <si>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</si>
  <si>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</si>
  <si>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</si>
  <si>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</si>
  <si>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</si>
  <si>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</si>
  <si>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</si>
  <si>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</si>
  <si>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</si>
  <si>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</si>
  <si>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</si>
  <si>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</si>
  <si>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</si>
  <si>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</si>
  <si>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</si>
  <si>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</si>
  <si>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</si>
  <si>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</si>
  <si>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</si>
  <si>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</si>
  <si>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</si>
  <si>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</si>
  <si>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</si>
  <si>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</si>
  <si>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</si>
  <si>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</si>
  <si>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</si>
  <si>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</si>
  <si>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</si>
  <si>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</si>
  <si>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</si>
  <si>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</si>
  <si>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</si>
  <si>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</si>
  <si>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</si>
  <si>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</si>
  <si>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</si>
  <si>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</si>
  <si>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</si>
  <si>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</si>
  <si>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</si>
  <si>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</si>
  <si>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</si>
  <si>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</si>
  <si>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</si>
  <si>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</si>
  <si>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</si>
  <si>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</si>
  <si>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</si>
  <si>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</si>
  <si>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</si>
  <si>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</si>
  <si>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</si>
  <si>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</si>
  <si>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</si>
  <si>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</si>
  <si>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</si>
  <si>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</si>
  <si>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</si>
  <si>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</si>
  <si>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</si>
  <si>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</si>
  <si>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</si>
  <si>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</si>
  <si>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</si>
  <si>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</si>
  <si>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</si>
  <si>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</si>
  <si>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</si>
  <si>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</si>
  <si>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</si>
  <si>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</si>
  <si>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</si>
  <si>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</si>
  <si>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</si>
  <si>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</si>
  <si>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</si>
  <si>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</si>
  <si>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</si>
  <si>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</si>
  <si>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</si>
  <si>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</si>
  <si>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</si>
  <si>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</si>
  <si>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</si>
  <si>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</si>
  <si>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</si>
  <si>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</si>
  <si>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</si>
  <si>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</si>
  <si>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</si>
  <si>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</si>
  <si>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</si>
  <si>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</si>
  <si>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</si>
  <si>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</si>
  <si>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</si>
  <si>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</si>
  <si>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</si>
  <si>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</si>
  <si>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</si>
  <si>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</si>
  <si>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</si>
  <si>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</si>
  <si>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</si>
  <si>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</si>
  <si>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</si>
  <si>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</si>
  <si>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</si>
  <si>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</si>
  <si>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</si>
  <si>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</si>
  <si>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</si>
  <si>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</si>
  <si>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</si>
  <si>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</si>
  <si>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</si>
  <si>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</si>
  <si>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</si>
  <si>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</si>
  <si>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</si>
  <si>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</si>
  <si>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</si>
  <si>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</si>
  <si>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</si>
  <si>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</si>
  <si>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</si>
  <si>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</si>
  <si>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</si>
  <si>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</si>
  <si>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</si>
  <si>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</si>
  <si>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</si>
  <si>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</si>
  <si>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</si>
  <si>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</si>
  <si>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</si>
  <si>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</si>
  <si>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</si>
  <si>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</si>
  <si>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</si>
  <si>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</si>
  <si>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</si>
  <si>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</si>
  <si>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</si>
  <si>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</si>
  <si>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</si>
  <si>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</si>
  <si>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</si>
  <si>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</si>
  <si>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</si>
  <si>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</si>
  <si>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</si>
  <si>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</si>
  <si>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</si>
  <si>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</si>
  <si>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</si>
  <si>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</si>
  <si>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</si>
  <si>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</si>
  <si>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</si>
  <si>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</si>
  <si>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</si>
  <si>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</si>
  <si>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</si>
  <si>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</si>
  <si>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</si>
  <si>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</si>
  <si>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</si>
  <si>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</si>
  <si>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</si>
  <si>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</si>
  <si>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</si>
  <si>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</si>
  <si>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</si>
  <si>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</si>
  <si>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</si>
  <si>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</si>
  <si>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</si>
  <si>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</si>
  <si>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</si>
  <si>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</si>
  <si>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</si>
  <si>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</si>
  <si>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</si>
  <si>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</si>
  <si>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</si>
  <si>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</si>
  <si>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</si>
  <si>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</si>
  <si>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</si>
  <si>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</si>
  <si>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</si>
  <si>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</si>
  <si>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</si>
  <si>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</si>
  <si>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</si>
  <si>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</si>
  <si>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</si>
  <si>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</si>
  <si>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</si>
  <si>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</si>
  <si>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</si>
  <si>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</si>
  <si>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</si>
  <si>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</si>
  <si>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</si>
  <si>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</si>
  <si>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</si>
  <si>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</si>
  <si>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</si>
  <si>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</si>
  <si>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</si>
  <si>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</si>
  <si>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</si>
  <si>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</si>
  <si>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</si>
  <si>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</si>
  <si>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</si>
  <si>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</si>
  <si>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</si>
  <si>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</si>
  <si>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</si>
  <si>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</si>
  <si>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</si>
  <si>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</si>
  <si>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</si>
  <si>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</si>
  <si>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</si>
  <si>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</si>
  <si>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</si>
  <si>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</si>
  <si>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</si>
  <si>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</si>
  <si>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</si>
  <si>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</si>
  <si>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</si>
  <si>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</si>
  <si>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</si>
  <si>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</si>
  <si>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</si>
  <si>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</si>
  <si>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</si>
  <si>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</si>
  <si>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</si>
  <si>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</si>
  <si>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</si>
  <si>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</si>
  <si>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</si>
  <si>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</si>
  <si>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</si>
  <si>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</si>
  <si>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</si>
  <si>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</si>
  <si>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</si>
  <si>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</si>
  <si>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</si>
  <si>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</si>
  <si>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</si>
  <si>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</si>
  <si>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</si>
  <si>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</si>
  <si>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</si>
  <si>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</si>
  <si>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</si>
  <si>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</si>
  <si>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</si>
  <si>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</si>
  <si>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</si>
  <si>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</si>
  <si>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</si>
  <si>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</si>
  <si>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</si>
  <si>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</si>
  <si>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</si>
  <si>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</si>
  <si>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</si>
  <si>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</si>
  <si>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</si>
  <si>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</si>
  <si>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</si>
  <si>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</si>
  <si>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</si>
  <si>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</si>
  <si>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</si>
  <si>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</si>
  <si>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</si>
  <si>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</si>
  <si>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</si>
  <si>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</si>
  <si>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</si>
  <si>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</si>
  <si>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</si>
  <si>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</si>
  <si>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</si>
  <si>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</si>
  <si>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</si>
  <si>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</si>
  <si>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</si>
  <si>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</si>
  <si>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</si>
  <si>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</si>
  <si>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</si>
  <si>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</si>
  <si>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</si>
  <si>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</si>
  <si>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</si>
  <si>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</si>
  <si>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</si>
  <si>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</si>
  <si>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</si>
  <si>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</si>
  <si>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</si>
  <si>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</si>
  <si>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</si>
  <si>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</si>
  <si>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</si>
  <si>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</si>
  <si>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</si>
  <si>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</si>
  <si>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</si>
  <si>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</si>
  <si>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</si>
  <si>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</si>
  <si>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</si>
  <si>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</si>
  <si>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</si>
  <si>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</si>
  <si>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</si>
  <si>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</si>
  <si>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</si>
  <si>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</si>
  <si>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</si>
  <si>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</si>
  <si>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</si>
  <si>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</si>
  <si>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</si>
  <si>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</si>
  <si>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</si>
  <si>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</si>
  <si>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</si>
  <si>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</si>
  <si>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</si>
  <si>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</si>
  <si>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</si>
  <si>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</si>
  <si>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</si>
  <si>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</si>
  <si>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</si>
  <si>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</si>
  <si>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</si>
  <si>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</si>
  <si>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</si>
  <si>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</si>
  <si>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</si>
  <si>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</si>
  <si>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</si>
  <si>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</si>
  <si>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</si>
  <si>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</si>
  <si>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</si>
  <si>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</si>
  <si>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</si>
  <si>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</si>
  <si>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</si>
  <si>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</si>
  <si>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</si>
  <si>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</si>
  <si>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</si>
  <si>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</si>
  <si>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</si>
  <si>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</si>
  <si>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</si>
  <si>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</si>
  <si>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</si>
  <si>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</si>
  <si>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</si>
  <si>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</si>
  <si>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</si>
  <si>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</si>
  <si>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</si>
  <si>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</si>
  <si>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</si>
  <si>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</si>
  <si>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</si>
  <si>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</si>
  <si>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</si>
  <si>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</si>
  <si>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</si>
  <si>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</si>
  <si>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</si>
  <si>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</si>
  <si>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</si>
  <si>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</si>
  <si>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</si>
  <si>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</si>
  <si>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</si>
  <si>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</si>
  <si>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</si>
  <si>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</si>
  <si>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</si>
  <si>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</si>
  <si>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</si>
  <si>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</si>
  <si>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</si>
  <si>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</si>
  <si>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</si>
  <si>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</si>
  <si>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</si>
  <si>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</si>
  <si>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</si>
  <si>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</si>
  <si>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</si>
  <si>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</si>
  <si>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</si>
  <si>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</si>
  <si>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</si>
  <si>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</si>
  <si>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</si>
  <si>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</si>
  <si>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</si>
  <si>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</si>
  <si>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</si>
  <si>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</si>
  <si>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</si>
  <si>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</si>
  <si>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</si>
  <si>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</si>
  <si>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</si>
  <si>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</si>
  <si>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</si>
  <si>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</si>
  <si>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</si>
  <si>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</si>
  <si>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</si>
  <si>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</si>
  <si>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</si>
  <si>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</si>
  <si>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</si>
  <si>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</si>
  <si>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</si>
  <si>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</si>
  <si>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</si>
  <si>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</si>
  <si>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</si>
  <si>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</si>
  <si>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</si>
  <si>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</si>
  <si>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</si>
  <si>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</si>
  <si>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</si>
  <si>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</si>
  <si>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</si>
  <si>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</si>
  <si>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</si>
  <si>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</si>
  <si>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</si>
  <si>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</si>
  <si>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</si>
  <si>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</si>
  <si>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</si>
  <si>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</si>
  <si>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</si>
  <si>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</si>
  <si>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</si>
  <si>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</si>
  <si>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</si>
  <si>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</si>
  <si>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</si>
  <si>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</si>
  <si>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</si>
  <si>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</si>
  <si>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</si>
  <si>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</si>
  <si>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</si>
  <si>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</si>
  <si>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</si>
  <si>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</si>
  <si>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</si>
  <si>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</si>
  <si>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</si>
  <si>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</si>
  <si>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</si>
  <si>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</si>
  <si>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</si>
  <si>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</si>
  <si>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</si>
  <si>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</si>
  <si>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</si>
  <si>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</si>
  <si>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</si>
  <si>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</si>
  <si>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</si>
  <si>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</si>
  <si>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</si>
  <si>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</si>
  <si>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</si>
  <si>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</si>
  <si>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</si>
  <si>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</si>
  <si>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</si>
  <si>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</si>
  <si>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</si>
  <si>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</si>
  <si>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</si>
  <si>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</si>
  <si>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</si>
  <si>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</si>
  <si>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</si>
  <si>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</si>
  <si>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</si>
  <si>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</si>
  <si>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</si>
  <si>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</si>
  <si>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</si>
  <si>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</si>
  <si>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</si>
  <si>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</si>
  <si>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</si>
  <si>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</si>
  <si>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</si>
  <si>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</si>
  <si>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</si>
  <si>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</si>
  <si>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</si>
  <si>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</si>
  <si>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</si>
  <si>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</si>
  <si>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</si>
  <si>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</si>
  <si>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</si>
  <si>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</si>
  <si>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</si>
  <si>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</si>
  <si>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</si>
  <si>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</si>
  <si>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</si>
  <si>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</si>
  <si>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</si>
  <si>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</si>
  <si>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</si>
  <si>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</si>
  <si>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</si>
  <si>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</si>
  <si>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</si>
  <si>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</si>
  <si>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</si>
  <si>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</si>
  <si>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</si>
  <si>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</si>
  <si>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</si>
  <si>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</si>
  <si>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</si>
  <si>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</si>
  <si>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</si>
  <si>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</si>
  <si>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</si>
  <si>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</si>
  <si>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</si>
  <si>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</si>
  <si>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</si>
  <si>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</si>
  <si>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</si>
  <si>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</si>
  <si>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</si>
  <si>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</si>
  <si>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</si>
  <si>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</si>
  <si>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</si>
  <si>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</si>
  <si>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</si>
  <si>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</si>
  <si>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</si>
  <si>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</si>
  <si>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</si>
  <si>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</si>
  <si>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</si>
  <si>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</si>
  <si>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</si>
  <si>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</si>
  <si>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</si>
  <si>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</si>
  <si>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</si>
  <si>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</si>
  <si>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</si>
  <si>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</si>
  <si>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</si>
  <si>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</si>
  <si>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</si>
  <si>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</si>
  <si>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</si>
  <si>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</si>
  <si>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</si>
  <si>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</si>
  <si>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</si>
  <si>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</si>
  <si>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</si>
  <si>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</si>
  <si>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</si>
  <si>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</si>
  <si>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</si>
  <si>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</si>
  <si>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</si>
  <si>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</si>
  <si>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</si>
  <si>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</si>
  <si>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</si>
  <si>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</si>
  <si>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</si>
  <si>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</si>
  <si>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</si>
  <si>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</si>
  <si>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</si>
  <si>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</si>
  <si>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</si>
  <si>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</si>
  <si>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</si>
  <si>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</si>
  <si>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</si>
  <si>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</si>
  <si>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</si>
  <si>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</si>
  <si>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</si>
  <si>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</si>
  <si>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</si>
  <si>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</si>
  <si>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</si>
  <si>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</si>
  <si>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</si>
  <si>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</si>
  <si>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</si>
  <si>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</si>
  <si>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</si>
  <si>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</si>
  <si>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</si>
  <si>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</si>
  <si>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</si>
  <si>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</si>
  <si>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</si>
  <si>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</si>
  <si>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</si>
  <si>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</si>
  <si>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</si>
  <si>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</si>
  <si>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</si>
  <si>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</si>
  <si>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</si>
  <si>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</si>
  <si>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</si>
  <si>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</si>
  <si>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</si>
  <si>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</si>
  <si>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</si>
  <si>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</si>
  <si>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</si>
  <si>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</si>
  <si>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</si>
  <si>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</si>
  <si>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</si>
  <si>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</si>
  <si>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</si>
  <si>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</si>
  <si>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</si>
  <si>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</si>
  <si>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</si>
  <si>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</si>
  <si>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</si>
  <si>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</si>
  <si>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</si>
  <si>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</si>
  <si>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</si>
  <si>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</si>
  <si>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</si>
  <si>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</si>
  <si>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</si>
  <si>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</si>
  <si>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</si>
  <si>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</si>
  <si>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</si>
  <si>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</si>
  <si>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</si>
  <si>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</si>
  <si>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</si>
  <si>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</si>
  <si>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</si>
  <si>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</si>
  <si>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</si>
  <si>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</si>
  <si>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</si>
  <si>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</si>
  <si>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</si>
  <si>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</si>
  <si>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</si>
  <si>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</si>
  <si>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</si>
  <si>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</si>
  <si>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</si>
  <si>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</si>
  <si>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</si>
  <si>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</si>
  <si>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</si>
  <si>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</si>
  <si>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</si>
  <si>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</si>
  <si>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</si>
  <si>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</si>
  <si>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</si>
  <si>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</si>
  <si>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</si>
  <si>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</si>
  <si>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</si>
  <si>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</si>
  <si>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</si>
  <si>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</si>
  <si>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</si>
  <si>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</si>
  <si>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</si>
  <si>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</si>
  <si>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</si>
  <si>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</si>
  <si>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</si>
  <si>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</si>
  <si>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</si>
  <si>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</si>
  <si>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</si>
  <si>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</si>
  <si>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</si>
  <si>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</si>
  <si>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</si>
  <si>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</si>
  <si>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</si>
  <si>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</si>
  <si>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</si>
  <si>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</si>
  <si>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</si>
  <si>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</si>
  <si>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</si>
  <si>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</si>
  <si>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</si>
  <si>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</si>
  <si>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</si>
  <si>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</si>
  <si>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</si>
  <si>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</si>
  <si>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</si>
  <si>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</si>
  <si>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</si>
  <si>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</si>
  <si>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</si>
  <si>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</si>
  <si>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</si>
  <si>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</si>
  <si>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</si>
  <si>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</si>
  <si>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</si>
  <si>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</si>
  <si>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</si>
  <si>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</si>
  <si>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</si>
  <si>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</si>
  <si>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</si>
  <si>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</si>
  <si>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</si>
  <si>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</si>
  <si>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</si>
  <si>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</si>
  <si>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</si>
  <si>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</si>
  <si>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</si>
  <si>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</si>
  <si>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</si>
  <si>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</si>
  <si>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</si>
  <si>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</si>
  <si>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</si>
  <si>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</si>
  <si>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</si>
  <si>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</si>
  <si>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</si>
  <si>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</si>
  <si>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</si>
  <si>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</si>
  <si>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</si>
  <si>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</si>
  <si>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</si>
  <si>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</si>
  <si>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</si>
  <si>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</si>
  <si>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</si>
  <si>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</si>
  <si>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</si>
  <si>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</si>
  <si>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</si>
  <si>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</si>
  <si>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</si>
  <si>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</si>
  <si>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</si>
  <si>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</si>
  <si>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</si>
  <si>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</si>
  <si>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</si>
  <si>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</si>
  <si>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</si>
  <si>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</si>
  <si>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</si>
  <si>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</si>
  <si>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</si>
  <si>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</si>
  <si>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</si>
  <si>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</si>
  <si>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</si>
  <si>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</si>
  <si>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</si>
  <si>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</si>
  <si>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</si>
  <si>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</si>
  <si>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</si>
  <si>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</si>
  <si>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</si>
  <si>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</si>
  <si>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</si>
  <si>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</si>
  <si>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</si>
  <si>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</si>
  <si>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</si>
  <si>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</si>
  <si>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</si>
  <si>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</si>
  <si>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</si>
  <si>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</si>
  <si>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</si>
  <si>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</si>
  <si>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</si>
  <si>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</si>
  <si>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</si>
  <si>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</si>
  <si>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</si>
  <si>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</si>
  <si>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</si>
  <si>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</si>
  <si>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</si>
  <si>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</si>
  <si>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</si>
  <si>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</si>
  <si>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</si>
  <si>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</si>
  <si>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</si>
  <si>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</si>
  <si>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</si>
  <si>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</si>
  <si>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</si>
  <si>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</si>
  <si>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</si>
  <si>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</si>
  <si>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</si>
  <si>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</si>
  <si>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</si>
  <si>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</si>
  <si>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</si>
  <si>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</si>
  <si>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</si>
  <si>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</si>
  <si>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</si>
  <si>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</si>
  <si>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</si>
  <si>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</si>
  <si>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</si>
  <si>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</si>
  <si>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</si>
  <si>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</si>
  <si>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</si>
  <si>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</si>
  <si>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</si>
  <si>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</si>
  <si>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</si>
  <si>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</si>
  <si>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</si>
  <si>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</si>
  <si>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</si>
  <si>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</si>
  <si>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</si>
  <si>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</si>
  <si>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</si>
  <si>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</si>
  <si>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</si>
  <si>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</si>
  <si>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</si>
  <si>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</si>
  <si>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</si>
  <si>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</si>
  <si>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</si>
  <si>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</si>
  <si>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</si>
  <si>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</si>
  <si>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</si>
  <si>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</si>
  <si>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</si>
  <si>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</si>
  <si>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</si>
  <si>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</si>
  <si>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</si>
  <si>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</si>
  <si>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</si>
  <si>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</si>
  <si>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</si>
  <si>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</si>
  <si>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</si>
  <si>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</si>
  <si>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</si>
  <si>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</si>
  <si>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</si>
  <si>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</si>
  <si>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</si>
  <si>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</si>
  <si>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</si>
  <si>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</si>
  <si>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</si>
  <si>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</si>
  <si>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</si>
  <si>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</si>
  <si>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</si>
  <si>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</si>
  <si>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</si>
  <si>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</si>
  <si>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</si>
  <si>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</si>
  <si>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</si>
  <si>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</si>
  <si>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</si>
  <si>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</si>
  <si>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</si>
  <si>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</si>
  <si>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</si>
  <si>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</si>
  <si>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</si>
  <si>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</si>
  <si>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</si>
  <si>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</si>
  <si>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</si>
  <si>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</si>
  <si>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</si>
  <si>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</si>
  <si>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</si>
  <si>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</si>
  <si>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</si>
  <si>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</si>
  <si>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</si>
  <si>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</si>
  <si>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</si>
  <si>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</si>
  <si>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</si>
  <si>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</si>
  <si>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</si>
  <si>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</si>
  <si>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</si>
  <si>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</si>
  <si>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</si>
  <si>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</si>
  <si>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</si>
  <si>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</si>
  <si>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</si>
  <si>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</si>
  <si>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</si>
  <si>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</si>
  <si>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</si>
  <si>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</si>
  <si>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</si>
  <si>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</si>
  <si>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</si>
  <si>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</si>
  <si>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</si>
  <si>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</si>
  <si>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</si>
  <si>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</si>
  <si>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</si>
  <si>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</si>
  <si>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</si>
  <si>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</si>
  <si>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</si>
  <si>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</si>
  <si>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</si>
  <si>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</si>
  <si>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</si>
  <si>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</si>
  <si>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</si>
  <si>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</si>
  <si>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</si>
  <si>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</si>
  <si>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</si>
  <si>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</si>
  <si>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</si>
  <si>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</si>
  <si>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</si>
  <si>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</si>
  <si>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</si>
  <si>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</si>
  <si>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</si>
  <si>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</si>
  <si>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</si>
  <si>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</si>
  <si>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</si>
  <si>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</si>
  <si>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</si>
  <si>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</si>
  <si>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</si>
  <si>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</si>
  <si>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</si>
  <si>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</si>
  <si>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</si>
  <si>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</si>
  <si>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</si>
  <si>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</si>
  <si>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</si>
  <si>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</si>
  <si>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</si>
  <si>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</si>
  <si>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</si>
  <si>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</si>
  <si>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</si>
  <si>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</si>
  <si>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</si>
  <si>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</si>
  <si>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</si>
  <si>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</si>
  <si>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</si>
  <si>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</si>
  <si>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</si>
  <si>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</si>
  <si>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</si>
  <si>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</si>
  <si>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</si>
  <si>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</si>
  <si>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</si>
  <si>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</si>
  <si>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</si>
  <si>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</si>
  <si>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</si>
  <si>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</si>
  <si>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</si>
  <si>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</si>
  <si>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</si>
  <si>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</si>
  <si>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</si>
  <si>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</si>
  <si>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</si>
  <si>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</si>
  <si>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</si>
  <si>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</si>
  <si>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</si>
  <si>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</si>
  <si>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</si>
  <si>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</si>
  <si>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</si>
  <si>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</si>
  <si>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</si>
  <si>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</si>
  <si>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</si>
  <si>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</si>
  <si>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</si>
  <si>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</si>
  <si>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</si>
  <si>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</si>
  <si>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</si>
  <si>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</si>
  <si>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</si>
  <si>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</si>
  <si>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</si>
  <si>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</si>
  <si>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</si>
  <si>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</si>
  <si>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</si>
  <si>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</si>
  <si>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</si>
  <si>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</si>
  <si>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</si>
  <si>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</si>
  <si>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</si>
  <si>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</si>
  <si>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</si>
  <si>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</si>
  <si>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</si>
  <si>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</si>
  <si>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</si>
  <si>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</si>
  <si>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</si>
  <si>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</si>
  <si>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</si>
  <si>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</si>
  <si>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</si>
  <si>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</si>
  <si>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</si>
  <si>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</si>
  <si>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</si>
  <si>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</si>
  <si>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</si>
  <si>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</si>
  <si>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</si>
  <si>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</si>
  <si>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</si>
  <si>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</si>
  <si>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</si>
  <si>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</si>
  <si>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</si>
  <si>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</si>
  <si>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</si>
  <si>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</si>
  <si>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</si>
  <si>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</si>
  <si>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</si>
  <si>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</si>
  <si>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</si>
  <si>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</si>
  <si>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</si>
  <si>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</si>
  <si>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</si>
  <si>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</si>
  <si>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</si>
  <si>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</si>
  <si>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</si>
  <si>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</si>
  <si>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</si>
  <si>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</si>
  <si>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</si>
  <si>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</si>
  <si>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</si>
  <si>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</si>
  <si>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</si>
  <si>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</si>
  <si>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</si>
  <si>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</si>
  <si>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</si>
  <si>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</si>
  <si>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</si>
  <si>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</si>
  <si>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</si>
  <si>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</si>
  <si>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</si>
  <si>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</si>
  <si>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</si>
  <si>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</si>
  <si>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</si>
  <si>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</si>
  <si>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</si>
  <si>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</si>
  <si>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</si>
  <si>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</si>
  <si>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</si>
  <si>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</si>
  <si>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</si>
  <si>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</si>
  <si>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</si>
  <si>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</si>
  <si>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</si>
  <si>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</si>
  <si>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</si>
  <si>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</si>
  <si>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</si>
  <si>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</si>
  <si>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</si>
  <si>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</si>
  <si>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</si>
  <si>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</si>
  <si>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</si>
  <si>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</si>
  <si>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</si>
  <si>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</si>
  <si>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</si>
  <si>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</si>
  <si>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</si>
  <si>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</si>
  <si>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</si>
  <si>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</si>
  <si>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</si>
  <si>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</si>
  <si>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</si>
  <si>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</si>
  <si>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</si>
  <si>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</si>
  <si>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</si>
  <si>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</si>
  <si>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</si>
  <si>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</si>
  <si>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</si>
  <si>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</si>
  <si>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</si>
  <si>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</si>
  <si>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</si>
  <si>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</si>
  <si>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</si>
  <si>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</si>
  <si>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</si>
  <si>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</si>
  <si>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</si>
  <si>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</si>
  <si>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</si>
  <si>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</si>
  <si>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</si>
  <si>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</si>
  <si>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</si>
  <si>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</si>
  <si>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</si>
  <si>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</si>
  <si>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</si>
  <si>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</si>
  <si>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</si>
  <si>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</si>
  <si>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</si>
  <si>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</si>
  <si>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</si>
  <si>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</si>
  <si>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</si>
  <si>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</si>
  <si>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</si>
  <si>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</si>
  <si>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</si>
  <si>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</si>
  <si>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</si>
  <si>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</si>
  <si>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</si>
  <si>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</si>
  <si>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</si>
  <si>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</si>
  <si>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</si>
  <si>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</si>
  <si>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</si>
  <si>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</si>
  <si>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</si>
  <si>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</si>
  <si>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</si>
  <si>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</si>
  <si>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</si>
  <si>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</si>
  <si>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</si>
  <si>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</si>
  <si>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</si>
  <si>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</si>
  <si>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</si>
  <si>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</si>
  <si>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</si>
  <si>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</si>
  <si>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</si>
  <si>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</si>
  <si>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</si>
  <si>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</si>
  <si>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</si>
  <si>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</si>
  <si>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</si>
  <si>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</si>
  <si>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</si>
  <si>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</si>
  <si>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</si>
  <si>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</si>
  <si>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</si>
  <si>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</si>
  <si>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</si>
  <si>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</si>
  <si>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</si>
  <si>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</si>
  <si>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</si>
  <si>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</si>
  <si>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</si>
  <si>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</si>
  <si>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</si>
  <si>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</si>
  <si>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</si>
  <si>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</si>
  <si>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</si>
  <si>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</si>
  <si>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</si>
  <si>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</si>
  <si>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</si>
  <si>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</si>
  <si>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</si>
  <si>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</si>
  <si>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</si>
  <si>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</si>
  <si>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</si>
  <si>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</si>
  <si>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</si>
  <si>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</si>
  <si>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</si>
  <si>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</si>
  <si>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</si>
  <si>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</si>
  <si>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</si>
  <si>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</si>
  <si>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</si>
  <si>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</si>
  <si>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</si>
  <si>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</si>
  <si>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</si>
  <si>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</si>
  <si>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</si>
  <si>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</si>
  <si>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</si>
  <si>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</si>
  <si>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</si>
  <si>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</si>
  <si>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</si>
  <si>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</si>
  <si>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</si>
  <si>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</si>
  <si>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</si>
  <si>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</si>
  <si>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</si>
  <si>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</si>
  <si>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</si>
  <si>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</si>
  <si>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</si>
  <si>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</si>
  <si>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</si>
  <si>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</si>
  <si>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</si>
  <si>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</si>
  <si>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</si>
  <si>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</si>
  <si>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</si>
  <si>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</si>
  <si>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</si>
  <si>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</si>
  <si>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</si>
  <si>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</si>
  <si>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</si>
  <si>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</si>
  <si>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</si>
  <si>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</si>
  <si>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</si>
  <si>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</si>
  <si>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</si>
  <si>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</si>
  <si>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</si>
  <si>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</si>
  <si>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</si>
  <si>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</si>
  <si>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</si>
  <si>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</si>
  <si>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</si>
  <si>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</si>
  <si>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</si>
  <si>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</si>
  <si>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</si>
  <si>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</si>
  <si>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</si>
  <si>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</si>
  <si>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</si>
  <si>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</si>
  <si>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</si>
  <si>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</si>
  <si>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</si>
  <si>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</si>
  <si>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</si>
  <si>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</si>
  <si>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</si>
  <si>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</si>
  <si>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</si>
  <si>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</si>
  <si>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</si>
  <si>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</si>
  <si>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</si>
  <si>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</si>
  <si>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</si>
  <si>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</si>
  <si>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</si>
  <si>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</si>
  <si>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</si>
  <si>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</si>
  <si>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</si>
  <si>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</si>
  <si>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</si>
  <si>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</si>
  <si>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</si>
  <si>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</si>
  <si>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</si>
  <si>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</si>
  <si>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</si>
  <si>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</si>
  <si>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</si>
  <si>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</si>
  <si>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</si>
  <si>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</si>
  <si>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</si>
  <si>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</si>
  <si>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</si>
  <si>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</si>
  <si>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</si>
  <si>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</si>
  <si>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</si>
  <si>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</si>
  <si>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</si>
  <si>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</si>
  <si>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</si>
  <si>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</si>
  <si>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</si>
  <si>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</si>
  <si>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</si>
  <si>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</si>
  <si>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</si>
  <si>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</si>
  <si>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</si>
  <si>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</si>
  <si>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</si>
  <si>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</si>
  <si>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</si>
  <si>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</si>
  <si>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</si>
  <si>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</si>
  <si>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</si>
  <si>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</si>
  <si>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</si>
  <si>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</si>
  <si>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</si>
  <si>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</si>
  <si>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</si>
  <si>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</si>
  <si>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</si>
  <si>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</si>
  <si>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</si>
  <si>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</si>
  <si>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</si>
  <si>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</si>
  <si>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</si>
  <si>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</si>
  <si>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</si>
  <si>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</si>
  <si>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</si>
  <si>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</si>
  <si>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</si>
  <si>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</si>
  <si>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</si>
  <si>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</si>
  <si>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</si>
  <si>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</si>
  <si>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</si>
  <si>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</si>
  <si>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</si>
  <si>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</si>
  <si>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</si>
  <si>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</si>
  <si>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</si>
  <si>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</si>
  <si>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</si>
  <si>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</si>
  <si>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</si>
  <si>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</si>
  <si>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</si>
  <si>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</si>
  <si>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</si>
  <si>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</si>
  <si>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</si>
  <si>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</si>
  <si>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</si>
  <si>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</si>
  <si>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</si>
  <si>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</si>
  <si>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</si>
  <si>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</si>
  <si>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</si>
  <si>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</si>
  <si>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</si>
  <si>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</si>
  <si>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</si>
  <si>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</si>
  <si>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</si>
  <si>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</si>
  <si>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</si>
  <si>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</si>
  <si>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</si>
  <si>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</si>
  <si>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</si>
  <si>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</si>
  <si>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</si>
  <si>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</si>
  <si>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</si>
  <si>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</si>
  <si>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</si>
  <si>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</si>
  <si>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</si>
  <si>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</si>
  <si>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</si>
  <si>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</si>
  <si>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</si>
  <si>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</si>
  <si>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</si>
  <si>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</si>
  <si>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</si>
  <si>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</si>
  <si>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</si>
  <si>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</si>
  <si>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</si>
  <si>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</si>
  <si>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</si>
  <si>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</si>
  <si>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</si>
  <si>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</si>
  <si>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</si>
  <si>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</si>
  <si>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</si>
  <si>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</si>
  <si>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</si>
  <si>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</si>
  <si>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</si>
  <si>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</si>
  <si>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</si>
  <si>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</si>
  <si>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</si>
  <si>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</si>
  <si>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</si>
  <si>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</si>
  <si>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</si>
  <si>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</si>
  <si>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</si>
  <si>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</si>
  <si>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</si>
  <si>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</si>
  <si>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</si>
  <si>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</si>
  <si>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</si>
  <si>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</si>
  <si>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</si>
  <si>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</si>
  <si>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</si>
  <si>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</si>
  <si>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</si>
  <si>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</si>
  <si>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</si>
  <si>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</si>
  <si>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</si>
  <si>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</si>
  <si>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</si>
  <si>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</si>
  <si>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</si>
  <si>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</si>
  <si>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</si>
  <si>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</si>
  <si>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</si>
  <si>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</si>
  <si>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</si>
  <si>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</si>
  <si>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</si>
  <si>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</si>
  <si>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</si>
  <si>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</si>
  <si>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</si>
  <si>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</si>
  <si>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</si>
  <si>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</si>
  <si>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</si>
  <si>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</si>
  <si>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</si>
  <si>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</si>
  <si>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</si>
  <si>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</si>
  <si>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</si>
  <si>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</si>
  <si>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</si>
  <si>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</si>
  <si>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</si>
  <si>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</si>
  <si>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</si>
  <si>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</si>
  <si>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</si>
  <si>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</si>
  <si>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</si>
  <si>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</si>
  <si>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</si>
  <si>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</si>
  <si>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</si>
  <si>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</si>
  <si>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</si>
  <si>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</si>
  <si>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</si>
  <si>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</si>
  <si>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</si>
  <si>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</si>
  <si>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</si>
  <si>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</si>
  <si>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</si>
  <si>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</si>
  <si>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</si>
  <si>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</si>
  <si>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</si>
  <si>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</si>
  <si>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</si>
  <si>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</si>
  <si>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</si>
  <si>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</si>
  <si>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</si>
  <si>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</si>
  <si>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</si>
  <si>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</si>
  <si>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</si>
  <si>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</si>
  <si>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</si>
  <si>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</si>
  <si>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</si>
  <si>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</si>
  <si>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</si>
  <si>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</si>
  <si>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</si>
  <si>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</si>
  <si>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</si>
  <si>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</si>
  <si>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</si>
  <si>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</si>
  <si>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</si>
  <si>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</si>
  <si>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</si>
  <si>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</si>
  <si>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</si>
  <si>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</si>
  <si>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</si>
  <si>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</si>
  <si>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</si>
  <si>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</si>
  <si>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</si>
  <si>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</si>
  <si>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</si>
  <si>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</si>
  <si>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</si>
  <si>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</si>
  <si>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</si>
  <si>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</si>
  <si>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</si>
  <si>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</si>
  <si>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</si>
  <si>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</si>
  <si>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</si>
  <si>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</si>
  <si>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</si>
  <si>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</si>
  <si>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</si>
  <si>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</si>
  <si>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</si>
  <si>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</si>
  <si>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</si>
  <si>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</si>
  <si>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</si>
  <si>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</si>
  <si>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</si>
  <si>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</si>
  <si>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</si>
  <si>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</si>
  <si>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</si>
  <si>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</si>
  <si>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</si>
  <si>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</si>
  <si>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</si>
  <si>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</si>
  <si>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</si>
  <si>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</si>
  <si>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</si>
  <si>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</si>
  <si>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</si>
  <si>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</si>
  <si>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</si>
  <si>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</si>
  <si>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</si>
  <si>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</si>
  <si>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</si>
  <si>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</si>
  <si>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</si>
  <si>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</si>
  <si>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</si>
  <si>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</si>
  <si>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</si>
  <si>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</si>
  <si>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</si>
  <si>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</si>
  <si>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</si>
  <si>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</si>
  <si>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</si>
  <si>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</si>
  <si>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</si>
  <si>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</si>
  <si>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</si>
  <si>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</si>
  <si>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</si>
  <si>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</si>
  <si>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</si>
  <si>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</si>
  <si>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</si>
  <si>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</si>
  <si>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</si>
  <si>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</si>
  <si>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</si>
  <si>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</si>
  <si>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</si>
  <si>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</si>
  <si>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</si>
  <si>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</si>
  <si>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</si>
  <si>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</si>
  <si>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</si>
  <si>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</si>
  <si>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</si>
  <si>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</si>
  <si>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</si>
  <si>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</si>
  <si>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</si>
  <si>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</si>
  <si>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</si>
  <si>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</si>
  <si>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</si>
  <si>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</si>
  <si>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</si>
  <si>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</si>
  <si>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</si>
  <si>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</si>
  <si>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</si>
  <si>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</si>
  <si>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</si>
  <si>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</si>
  <si>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</si>
  <si>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</si>
  <si>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</si>
  <si>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</si>
  <si>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</si>
  <si>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</si>
  <si>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</si>
  <si>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</si>
  <si>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</si>
  <si>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</si>
  <si>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</si>
  <si>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</si>
  <si>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</si>
  <si>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</si>
  <si>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</si>
  <si>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</si>
  <si>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</si>
  <si>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</si>
  <si>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</si>
  <si>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</si>
  <si>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</si>
  <si>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</si>
  <si>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</si>
  <si>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</si>
  <si>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</si>
  <si>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</si>
  <si>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</si>
  <si>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</si>
  <si>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</si>
  <si>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</si>
  <si>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</si>
  <si>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</si>
  <si>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</si>
  <si>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</si>
  <si>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</si>
  <si>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</si>
  <si>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</si>
  <si>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</si>
  <si>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</si>
  <si>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</si>
  <si>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</si>
  <si>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</si>
  <si>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</si>
  <si>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</si>
  <si>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</si>
  <si>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</si>
  <si>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</si>
  <si>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</si>
  <si>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</si>
  <si>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</si>
  <si>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</si>
  <si>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</si>
  <si>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</si>
  <si>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</si>
  <si>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</si>
  <si>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</si>
  <si>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</si>
  <si>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</si>
  <si>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</si>
  <si>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</si>
  <si>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</si>
  <si>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</si>
  <si>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</si>
  <si>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</si>
  <si>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</si>
  <si>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</si>
  <si>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</si>
  <si>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</si>
  <si>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</si>
  <si>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</si>
  <si>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</si>
  <si>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</si>
  <si>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</si>
  <si>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</si>
  <si>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</si>
  <si>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</si>
  <si>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</si>
  <si>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</si>
  <si>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</si>
  <si>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</si>
  <si>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</si>
  <si>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</si>
  <si>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</si>
  <si>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</si>
  <si>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</si>
  <si>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</si>
  <si>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</si>
  <si>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</si>
  <si>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</si>
  <si>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</si>
  <si>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</si>
  <si>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</si>
  <si>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</si>
  <si>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</si>
  <si>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</si>
  <si>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</si>
  <si>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</si>
  <si>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</si>
  <si>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</si>
  <si>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</si>
  <si>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</si>
  <si>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</si>
  <si>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</si>
  <si>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</si>
  <si>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</si>
  <si>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</si>
  <si>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</si>
  <si>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</si>
  <si>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</si>
  <si>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</si>
  <si>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</si>
  <si>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</si>
  <si>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</si>
  <si>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</si>
  <si>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</si>
  <si>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</si>
  <si>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</si>
  <si>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</si>
  <si>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</si>
  <si>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</si>
  <si>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</si>
  <si>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</si>
  <si>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</si>
  <si>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</si>
  <si>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</si>
  <si>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</si>
  <si>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</si>
  <si>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</si>
  <si>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</si>
  <si>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</si>
  <si>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</si>
  <si>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</si>
  <si>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</si>
  <si>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</si>
  <si>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</si>
  <si>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</si>
  <si>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</si>
  <si>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</si>
  <si>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</si>
  <si>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</si>
  <si>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</si>
  <si>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</si>
  <si>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</si>
  <si>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</si>
  <si>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</si>
  <si>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</si>
  <si>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</si>
  <si>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</si>
  <si>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</si>
  <si>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</si>
  <si>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</si>
  <si>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</si>
  <si>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</si>
  <si>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</si>
  <si>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</si>
  <si>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</si>
  <si>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</si>
  <si>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</si>
  <si>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</si>
  <si>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</si>
  <si>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</si>
  <si>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</si>
  <si>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</si>
  <si>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</si>
  <si>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</si>
  <si>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</si>
  <si>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</si>
  <si>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</si>
  <si>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</si>
  <si>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</si>
  <si>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</si>
  <si>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</si>
  <si>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</si>
  <si>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</si>
  <si>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</si>
  <si>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</si>
  <si>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</si>
  <si>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</si>
  <si>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</si>
  <si>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</si>
  <si>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</si>
  <si>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</si>
  <si>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</si>
  <si>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</si>
  <si>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</si>
  <si>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</si>
  <si>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</si>
  <si>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</si>
  <si>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</si>
  <si>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</si>
  <si>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</si>
  <si>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</si>
  <si>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</si>
  <si>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</si>
  <si>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</si>
  <si>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</si>
  <si>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</si>
  <si>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</si>
  <si>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</si>
  <si>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</si>
  <si>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</si>
  <si>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</si>
  <si>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</si>
  <si>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</si>
  <si>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</si>
  <si>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</si>
  <si>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</si>
  <si>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</si>
  <si>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</si>
  <si>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</si>
  <si>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</si>
  <si>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</si>
  <si>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</si>
  <si>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</si>
  <si>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</si>
  <si>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</si>
  <si>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</si>
  <si>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</si>
  <si>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</si>
  <si>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</si>
  <si>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</si>
  <si>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</si>
  <si>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</si>
  <si>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</si>
  <si>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</si>
  <si>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</si>
  <si>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</si>
  <si>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</si>
  <si>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</si>
  <si>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</si>
  <si>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</si>
  <si>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</si>
  <si>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</si>
  <si>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</si>
  <si>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</si>
  <si>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</si>
  <si>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</si>
  <si>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</si>
  <si>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</si>
  <si>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</si>
  <si>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</si>
  <si>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</si>
  <si>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</si>
  <si>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</si>
  <si>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</si>
  <si>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</si>
  <si>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</si>
  <si>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</si>
  <si>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</si>
  <si>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</si>
  <si>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</si>
  <si>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</si>
  <si>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</si>
  <si>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</si>
  <si>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</si>
  <si>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</si>
  <si>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</si>
  <si>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</si>
  <si>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</si>
  <si>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</si>
  <si>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</si>
  <si>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</si>
  <si>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</si>
  <si>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</si>
  <si>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</si>
  <si>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</si>
  <si>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</si>
  <si>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</si>
  <si>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</si>
  <si>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</si>
  <si>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</si>
  <si>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</si>
  <si>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</si>
  <si>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</si>
  <si>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</si>
  <si>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</si>
  <si>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</si>
  <si>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</si>
  <si>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</si>
  <si>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</si>
  <si>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</si>
  <si>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</si>
  <si>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</si>
  <si>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</si>
  <si>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</si>
  <si>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</si>
  <si>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</si>
  <si>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</si>
  <si>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</si>
  <si>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</si>
  <si>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</si>
  <si>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</si>
  <si>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</si>
  <si>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</si>
  <si>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</si>
  <si>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</si>
  <si>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</si>
  <si>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</si>
  <si>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</si>
  <si>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</si>
  <si>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</si>
  <si>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</si>
  <si>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</si>
  <si>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</si>
  <si>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</si>
  <si>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</si>
  <si>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</si>
  <si>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</si>
  <si>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</si>
  <si>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</si>
  <si>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</si>
  <si>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</si>
  <si>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</si>
  <si>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</si>
  <si>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</si>
  <si>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</si>
  <si>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</si>
  <si>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</si>
  <si>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</si>
  <si>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</si>
  <si>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</si>
  <si>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</si>
  <si>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</si>
  <si>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</si>
  <si>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</si>
  <si>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</si>
  <si>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</si>
  <si>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</si>
  <si>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</si>
  <si>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</si>
  <si>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</si>
  <si>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</si>
  <si>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</si>
  <si>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</si>
  <si>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</si>
  <si>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</si>
  <si>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</si>
  <si>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</si>
  <si>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</si>
  <si>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</si>
  <si>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</si>
  <si>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</si>
  <si>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</si>
  <si>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</si>
  <si>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</si>
  <si>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</si>
  <si>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</si>
  <si>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</si>
  <si>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</si>
  <si>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</si>
  <si>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</si>
  <si>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</si>
  <si>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</si>
  <si>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</si>
  <si>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</si>
  <si>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</si>
  <si>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</si>
  <si>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</si>
  <si>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</si>
  <si>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</si>
  <si>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</si>
  <si>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</si>
  <si>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</si>
  <si>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</si>
  <si>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</si>
  <si>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</si>
  <si>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</si>
  <si>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</si>
  <si>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</si>
  <si>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</si>
  <si>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</si>
  <si>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</si>
  <si>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</si>
  <si>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</si>
  <si>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</si>
  <si>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</si>
  <si>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</si>
  <si>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</si>
  <si>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</si>
  <si>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</si>
  <si>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</si>
  <si>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</si>
  <si>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</si>
  <si>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</si>
  <si>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</si>
  <si>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</si>
  <si>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</si>
  <si>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</si>
  <si>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</si>
  <si>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</si>
  <si>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</si>
  <si>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</si>
  <si>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</si>
  <si>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</si>
  <si>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</si>
  <si>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</si>
  <si>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</si>
  <si>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</si>
  <si>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</si>
  <si>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</si>
  <si>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</si>
  <si>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</si>
  <si>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</si>
  <si>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</si>
  <si>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</si>
  <si>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</si>
  <si>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</si>
  <si>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</si>
  <si>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</si>
  <si>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</si>
  <si>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</si>
  <si>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</si>
  <si>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</si>
  <si>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</si>
  <si>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</si>
  <si>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</si>
  <si>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</si>
  <si>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</si>
  <si>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</si>
  <si>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</si>
  <si>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</si>
  <si>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</si>
  <si>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</si>
  <si>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</si>
  <si>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</si>
  <si>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</si>
  <si>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</si>
  <si>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</si>
  <si>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</si>
  <si>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</si>
  <si>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</si>
  <si>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</si>
  <si>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</si>
  <si>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</si>
  <si>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</si>
  <si>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</si>
  <si>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</si>
  <si>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</si>
  <si>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</si>
  <si>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</si>
  <si>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</si>
  <si>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</si>
  <si>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</si>
  <si>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</si>
  <si>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</si>
  <si>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</si>
  <si>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</si>
  <si>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</si>
  <si>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</si>
  <si>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</si>
  <si>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</si>
  <si>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</si>
  <si>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</si>
  <si>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</si>
  <si>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</si>
  <si>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</si>
  <si>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</si>
  <si>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</si>
  <si>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</si>
  <si>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</si>
  <si>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</si>
  <si>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</si>
  <si>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</si>
  <si>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</si>
  <si>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</si>
  <si>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</si>
  <si>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</si>
  <si>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</si>
  <si>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</si>
  <si>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</si>
  <si>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</si>
  <si>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</si>
  <si>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</si>
  <si>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</si>
  <si>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</si>
  <si>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</si>
  <si>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</si>
  <si>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</si>
  <si>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</si>
  <si>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</si>
  <si>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</si>
  <si>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</si>
  <si>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</si>
  <si>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</si>
  <si>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</si>
  <si>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</si>
  <si>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</si>
  <si>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</si>
  <si>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</si>
  <si>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</si>
  <si>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</si>
  <si>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</si>
  <si>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</si>
  <si>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</si>
  <si>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</si>
  <si>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</si>
  <si>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</si>
  <si>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</si>
  <si>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</si>
  <si>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</si>
  <si>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</si>
  <si>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</si>
  <si>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</si>
  <si>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</si>
  <si>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</si>
  <si>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</si>
  <si>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</si>
  <si>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</si>
  <si>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</si>
  <si>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</si>
  <si>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</si>
  <si>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</si>
  <si>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</si>
  <si>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</si>
  <si>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</si>
  <si>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</si>
  <si>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</si>
  <si>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</si>
  <si>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</si>
  <si>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</si>
  <si>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</si>
  <si>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</si>
  <si>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</si>
  <si>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</si>
  <si>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</si>
  <si>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</si>
  <si>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</si>
  <si>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</si>
  <si>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</si>
  <si>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</si>
  <si>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</si>
  <si>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</si>
  <si>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</si>
  <si>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</si>
  <si>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</si>
  <si>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</si>
  <si>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</si>
  <si>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</si>
  <si>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</si>
  <si>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</si>
  <si>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</si>
  <si>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</si>
  <si>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</si>
  <si>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</si>
  <si>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</si>
  <si>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</si>
  <si>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</si>
  <si>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</si>
  <si>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</si>
  <si>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</si>
  <si>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</si>
  <si>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</si>
  <si>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</si>
  <si>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</si>
  <si>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</si>
  <si>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</si>
  <si>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</si>
  <si>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</si>
  <si>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</si>
  <si>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</si>
  <si>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</si>
  <si>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</si>
  <si>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</si>
  <si>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</si>
  <si>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</si>
  <si>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</si>
  <si>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</si>
  <si>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</si>
  <si>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</si>
  <si>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</si>
  <si>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</si>
  <si>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</si>
  <si>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</si>
  <si>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</si>
  <si>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</si>
  <si>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</si>
  <si>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</si>
  <si>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</si>
  <si>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</si>
  <si>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</si>
  <si>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</si>
  <si>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</si>
  <si>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</si>
  <si>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</si>
  <si>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</si>
  <si>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</si>
  <si>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</si>
  <si>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</si>
  <si>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</si>
  <si>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</si>
  <si>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</si>
  <si>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</si>
  <si>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</si>
  <si>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</si>
  <si>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</si>
  <si>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</si>
  <si>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</si>
  <si>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</si>
  <si>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</si>
  <si>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</si>
  <si>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</si>
  <si>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</si>
  <si>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</si>
  <si>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</si>
  <si>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</si>
  <si>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</si>
  <si>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</si>
  <si>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</si>
  <si>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</si>
  <si>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</si>
  <si>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</si>
  <si>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</si>
  <si>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</si>
  <si>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</si>
  <si>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</si>
  <si>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</si>
  <si>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</si>
  <si>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</si>
  <si>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</si>
  <si>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</si>
  <si>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</si>
  <si>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</si>
  <si>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</si>
  <si>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</si>
  <si>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</si>
  <si>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</si>
  <si>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</si>
  <si>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</si>
  <si>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</si>
  <si>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</si>
  <si>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</si>
  <si>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</si>
  <si>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</si>
  <si>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</si>
  <si>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</si>
  <si>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</si>
  <si>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</si>
  <si>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</si>
  <si>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</si>
  <si>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</si>
  <si>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</si>
  <si>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</si>
  <si>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</si>
  <si>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</si>
  <si>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</si>
  <si>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</si>
  <si>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</si>
  <si>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</si>
  <si>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</si>
  <si>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</si>
  <si>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</si>
  <si>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</si>
  <si>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</si>
  <si>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</si>
  <si>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</si>
  <si>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</si>
  <si>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</si>
  <si>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</si>
  <si>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</si>
  <si>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</si>
  <si>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</si>
  <si>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</si>
  <si>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</si>
  <si>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</si>
  <si>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</si>
  <si>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</si>
  <si>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</si>
  <si>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</si>
  <si>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</si>
  <si>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</si>
  <si>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</si>
  <si>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</si>
  <si>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</si>
  <si>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</si>
  <si>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</si>
  <si>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</si>
  <si>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</si>
  <si>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</si>
  <si>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</si>
  <si>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</si>
  <si>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</si>
  <si>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</si>
  <si>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</si>
  <si>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</si>
  <si>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</si>
  <si>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</si>
  <si>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</si>
  <si>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</si>
  <si>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</si>
  <si>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</si>
  <si>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</si>
  <si>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</si>
  <si>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</si>
  <si>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</si>
  <si>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</si>
  <si>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</si>
  <si>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</si>
  <si>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</si>
  <si>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</si>
  <si>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</si>
  <si>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</si>
  <si>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</si>
  <si>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</si>
  <si>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</si>
  <si>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</si>
  <si>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</si>
  <si>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</si>
  <si>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</si>
  <si>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</si>
  <si>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</si>
  <si>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</si>
  <si>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</si>
  <si>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</si>
  <si>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</si>
  <si>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</si>
  <si>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</si>
  <si>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</si>
  <si>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</si>
  <si>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</si>
  <si>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</si>
  <si>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</si>
  <si>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</si>
  <si>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</si>
  <si>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</si>
  <si>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</si>
  <si>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</si>
  <si>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</si>
  <si>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</si>
  <si>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</si>
  <si>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</si>
  <si>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</si>
  <si>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</si>
  <si>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</si>
  <si>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</si>
  <si>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</si>
  <si>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</si>
  <si>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</si>
  <si>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</si>
  <si>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</si>
  <si>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</si>
  <si>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</si>
  <si>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</si>
  <si>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</si>
  <si>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</si>
  <si>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</si>
  <si>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</si>
  <si>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</si>
  <si>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</si>
  <si>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</si>
  <si>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</si>
  <si>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</si>
  <si>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</si>
  <si>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</si>
  <si>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</si>
  <si>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</si>
  <si>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</si>
  <si>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</si>
  <si>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</si>
  <si>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</si>
  <si>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</si>
  <si>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</si>
  <si>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</si>
  <si>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</si>
  <si>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</si>
  <si>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</si>
  <si>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</si>
  <si>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</si>
  <si>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</si>
  <si>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</si>
  <si>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</si>
  <si>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</si>
  <si>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</si>
  <si>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</si>
  <si>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</si>
  <si>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</si>
  <si>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</si>
  <si>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</si>
  <si>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</si>
  <si>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</si>
  <si>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</si>
  <si>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</si>
  <si>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</si>
  <si>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</si>
  <si>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</si>
  <si>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</si>
  <si>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</si>
  <si>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</si>
  <si>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</si>
  <si>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</si>
  <si>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</si>
  <si>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</si>
  <si>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</si>
  <si>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</si>
  <si>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</si>
  <si>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</si>
  <si>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</si>
  <si>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</si>
  <si>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</si>
  <si>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</si>
  <si>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</si>
  <si>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</si>
  <si>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</si>
  <si>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</si>
  <si>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</si>
  <si>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</si>
  <si>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</si>
  <si>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</si>
  <si>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</si>
  <si>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</si>
  <si>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</si>
  <si>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</si>
  <si>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</si>
  <si>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</si>
  <si>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</si>
  <si>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</si>
  <si>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</si>
  <si>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</si>
  <si>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</si>
  <si>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</si>
  <si>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</si>
  <si>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</si>
  <si>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</si>
  <si>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</si>
  <si>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</si>
  <si>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</si>
  <si>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</si>
  <si>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</si>
  <si>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</si>
  <si>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</si>
  <si>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</si>
  <si>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</si>
  <si>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</si>
  <si>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</si>
  <si>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</si>
  <si>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</si>
  <si>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</si>
  <si>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</si>
  <si>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</si>
  <si>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</si>
  <si>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</si>
  <si>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</si>
  <si>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</si>
  <si>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</si>
  <si>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</si>
  <si>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</si>
  <si>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</si>
  <si>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</si>
  <si>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</si>
  <si>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</si>
  <si>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</si>
  <si>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</si>
  <si>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</si>
  <si>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</si>
  <si>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</si>
  <si>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</si>
  <si>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</si>
  <si>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</si>
  <si>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</si>
  <si>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</si>
  <si>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</si>
  <si>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</si>
  <si>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</si>
  <si>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</si>
  <si>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</si>
  <si>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</si>
  <si>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</si>
  <si>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</si>
  <si>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</si>
  <si>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</si>
  <si>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</si>
  <si>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</si>
  <si>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</si>
  <si>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</si>
  <si>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</si>
  <si>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</si>
  <si>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</si>
  <si>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</si>
  <si>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</si>
  <si>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</si>
  <si>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</si>
  <si>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</si>
  <si>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</si>
  <si>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</si>
  <si>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</si>
  <si>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</si>
  <si>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</si>
  <si>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</si>
  <si>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</si>
  <si>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</si>
  <si>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</si>
  <si>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</si>
  <si>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</si>
  <si>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</si>
  <si>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</si>
  <si>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</si>
  <si>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</si>
  <si>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</si>
  <si>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</si>
  <si>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</si>
  <si>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</si>
  <si>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</si>
  <si>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</si>
  <si>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</si>
  <si>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</si>
  <si>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</si>
  <si>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</si>
  <si>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</si>
  <si>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</si>
  <si>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</si>
  <si>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</si>
  <si>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</si>
  <si>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</si>
  <si>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</si>
  <si>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</si>
  <si>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</si>
  <si>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</si>
  <si>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</si>
  <si>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</si>
  <si>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</si>
  <si>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</si>
  <si>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</si>
  <si>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</si>
  <si>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</si>
  <si>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</si>
  <si>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</si>
  <si>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</si>
  <si>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</si>
  <si>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</si>
  <si>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</si>
  <si>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</si>
  <si>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</si>
  <si>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</si>
  <si>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</si>
  <si>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</si>
  <si>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</si>
  <si>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</si>
  <si>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</si>
  <si>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</si>
  <si>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</si>
  <si>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</si>
  <si>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</si>
  <si>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</si>
  <si>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</si>
  <si>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</si>
  <si>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</si>
  <si>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</si>
  <si>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</si>
  <si>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</si>
  <si>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</si>
  <si>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</si>
  <si>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</si>
  <si>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</si>
  <si>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</si>
  <si>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</si>
  <si>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</si>
  <si>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</si>
  <si>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</si>
  <si>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</si>
  <si>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</si>
  <si>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</si>
  <si>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</si>
  <si>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</si>
  <si>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</si>
  <si>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</si>
  <si>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</si>
  <si>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</si>
  <si>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</si>
  <si>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</si>
  <si>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</si>
  <si>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</si>
  <si>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</si>
  <si>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</si>
  <si>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</si>
  <si>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</si>
  <si>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</si>
  <si>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</si>
  <si>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</si>
  <si>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</si>
  <si>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</si>
  <si>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</si>
  <si>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</si>
  <si>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</si>
  <si>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</si>
  <si>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</si>
  <si>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</si>
  <si>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</si>
  <si>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</si>
  <si>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</si>
  <si>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</si>
  <si>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</si>
  <si>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</si>
  <si>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</si>
  <si>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</si>
  <si>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</si>
  <si>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</si>
  <si>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</si>
  <si>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</si>
  <si>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</si>
  <si>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</si>
  <si>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</si>
  <si>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</si>
  <si>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</si>
  <si>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</si>
  <si>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</si>
  <si>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</si>
  <si>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</si>
  <si>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</si>
  <si>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</si>
  <si>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</si>
  <si>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</si>
  <si>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</si>
  <si>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</si>
  <si>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</si>
  <si>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</si>
  <si>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</si>
  <si>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</si>
  <si>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</si>
  <si>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</si>
  <si>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</si>
  <si>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</si>
  <si>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</si>
  <si>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</si>
  <si>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</si>
  <si>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</si>
  <si>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</si>
  <si>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</si>
  <si>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</si>
  <si>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</si>
  <si>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</si>
  <si>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</si>
  <si>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</si>
  <si>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</si>
  <si>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</si>
  <si>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</si>
  <si>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</si>
  <si>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</si>
  <si>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</si>
  <si>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</si>
  <si>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</si>
  <si>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</si>
  <si>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</si>
  <si>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</si>
  <si>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</si>
  <si>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</si>
  <si>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</si>
  <si>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</si>
  <si>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</si>
  <si>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</si>
  <si>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</si>
  <si>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</si>
  <si>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</si>
  <si>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</si>
  <si>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</si>
  <si>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</si>
  <si>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</si>
  <si>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</si>
  <si>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</si>
  <si>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</si>
  <si>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</si>
  <si>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</si>
  <si>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</si>
  <si>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</si>
  <si>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</si>
  <si>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</si>
  <si>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</si>
  <si>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</si>
  <si>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</si>
  <si>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</si>
  <si>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</si>
  <si>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</si>
  <si>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</si>
  <si>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</si>
  <si>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</si>
  <si>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</si>
  <si>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</si>
  <si>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</si>
  <si>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</si>
  <si>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</si>
  <si>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</si>
  <si>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</si>
  <si>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</si>
  <si>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</si>
  <si>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</si>
  <si>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</si>
  <si>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</si>
  <si>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</si>
  <si>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</si>
  <si>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</si>
  <si>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</si>
  <si>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</si>
  <si>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</si>
  <si>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</si>
  <si>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</si>
  <si>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</si>
  <si>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</si>
  <si>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</si>
  <si>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</si>
  <si>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</si>
  <si>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</si>
  <si>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</si>
  <si>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</si>
  <si>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</si>
  <si>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</si>
  <si>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</si>
  <si>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</si>
  <si>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</si>
  <si>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</si>
  <si>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</si>
  <si>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</si>
  <si>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</si>
  <si>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</si>
  <si>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</si>
  <si>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</si>
  <si>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</si>
  <si>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</si>
  <si>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</si>
  <si>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</si>
  <si>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</si>
  <si>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</si>
  <si>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</si>
  <si>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</si>
  <si>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</si>
  <si>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</si>
  <si>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</si>
  <si>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</si>
  <si>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</si>
  <si>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</si>
  <si>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</si>
  <si>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</si>
  <si>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</si>
  <si>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</si>
  <si>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</si>
  <si>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</si>
  <si>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</si>
  <si>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</si>
  <si>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</si>
  <si>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</si>
  <si>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</si>
  <si>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</si>
  <si>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</si>
  <si>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</si>
  <si>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</si>
  <si>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</si>
  <si>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</si>
  <si>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</si>
  <si>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</si>
  <si>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</si>
  <si>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</si>
  <si>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</si>
  <si>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</si>
  <si>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</si>
  <si>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</si>
  <si>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</si>
  <si>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</si>
  <si>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</si>
  <si>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</si>
  <si>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</si>
  <si>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</si>
  <si>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</si>
  <si>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</si>
  <si>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</si>
  <si>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</si>
  <si>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</si>
  <si>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</si>
  <si>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</si>
  <si>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</si>
  <si>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</si>
  <si>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</si>
  <si>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</si>
  <si>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</si>
  <si>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</si>
  <si>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</si>
  <si>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</si>
  <si>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</si>
  <si>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</si>
  <si>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</si>
  <si>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</si>
  <si>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</si>
  <si>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</si>
  <si>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</si>
  <si>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</si>
  <si>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</si>
  <si>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</si>
  <si>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</si>
  <si>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</si>
  <si>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</si>
  <si>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</si>
  <si>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</si>
  <si>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</si>
  <si>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</si>
  <si>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</si>
  <si>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</si>
  <si>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</si>
  <si>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</si>
  <si>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</si>
  <si>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</si>
  <si>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</si>
  <si>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</si>
  <si>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</si>
  <si>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</si>
  <si>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</si>
  <si>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</si>
  <si>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</si>
  <si>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</si>
  <si>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</si>
  <si>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</si>
  <si>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</si>
  <si>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</si>
  <si>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</si>
  <si>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</si>
  <si>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</si>
  <si>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</si>
  <si>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</si>
  <si>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</si>
  <si>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</si>
  <si>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</si>
  <si>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</si>
  <si>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</si>
  <si>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</si>
  <si>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</si>
  <si>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</si>
  <si>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</si>
  <si>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</si>
  <si>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</si>
  <si>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</si>
  <si>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</si>
  <si>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</si>
  <si>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</si>
  <si>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</si>
  <si>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</si>
  <si>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</si>
  <si>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</si>
  <si>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</si>
  <si>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</si>
  <si>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</si>
  <si>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</si>
  <si>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</si>
  <si>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</si>
  <si>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</si>
  <si>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</si>
  <si>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</si>
  <si>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</si>
  <si>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</si>
  <si>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</si>
  <si>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</si>
  <si>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</si>
  <si>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</si>
  <si>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</si>
  <si>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</si>
  <si>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</si>
  <si>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</si>
  <si>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</si>
  <si>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</si>
  <si>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</si>
  <si>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</si>
  <si>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</si>
  <si>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</si>
  <si>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</si>
  <si>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</si>
  <si>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</si>
  <si>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</si>
  <si>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</si>
  <si>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</si>
  <si>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</si>
  <si>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</si>
  <si>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</si>
  <si>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</si>
  <si>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</si>
  <si>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</si>
  <si>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</si>
  <si>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</si>
  <si>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</si>
  <si>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</si>
  <si>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</si>
  <si>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</si>
  <si>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</si>
  <si>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</si>
  <si>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</si>
  <si>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</si>
  <si>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</si>
  <si>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</si>
  <si>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</si>
  <si>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</si>
  <si>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</si>
  <si>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</si>
  <si>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</si>
  <si>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</si>
  <si>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</si>
  <si>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</si>
  <si>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</si>
  <si>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</si>
  <si>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</si>
  <si>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</si>
  <si>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</si>
  <si>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</si>
  <si>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</si>
  <si>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</si>
  <si>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</si>
  <si>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</si>
  <si>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</si>
  <si>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</si>
  <si>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</si>
  <si>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</si>
  <si>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</si>
  <si>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</si>
  <si>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</si>
  <si>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</si>
  <si>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</si>
  <si>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</si>
  <si>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</si>
  <si>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</si>
  <si>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</si>
  <si>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</si>
  <si>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</si>
  <si>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</si>
  <si>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</si>
  <si>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</si>
  <si>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</si>
  <si>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</si>
  <si>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</si>
  <si>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</si>
  <si>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</si>
  <si>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</si>
  <si>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</si>
  <si>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</si>
  <si>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</si>
  <si>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</si>
  <si>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</si>
  <si>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</si>
  <si>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</si>
  <si>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</si>
  <si>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</si>
  <si>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</si>
  <si>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</si>
  <si>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</si>
  <si>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</si>
  <si>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</si>
  <si>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</si>
  <si>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</si>
  <si>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</si>
  <si>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</si>
  <si>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</si>
  <si>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</si>
  <si>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</si>
  <si>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</si>
  <si>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</si>
  <si>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</si>
  <si>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</si>
  <si>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</si>
  <si>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</si>
  <si>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</si>
  <si>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</si>
  <si>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</si>
  <si>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</si>
  <si>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</si>
  <si>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</si>
  <si>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</si>
  <si>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</si>
  <si>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</si>
  <si>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</si>
  <si>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</si>
  <si>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</si>
  <si>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</si>
  <si>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</si>
  <si>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</si>
  <si>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</si>
  <si>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</si>
  <si>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</si>
  <si>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</si>
  <si>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</si>
  <si>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</si>
  <si>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</si>
  <si>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</si>
  <si>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</si>
  <si>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</si>
  <si>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</si>
  <si>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</si>
  <si>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</si>
  <si>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</si>
  <si>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</si>
  <si>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</si>
  <si>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</si>
  <si>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</si>
  <si>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</si>
  <si>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</si>
  <si>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</si>
  <si>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</si>
  <si>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</si>
  <si>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</si>
  <si>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</si>
  <si>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</si>
  <si>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</si>
  <si>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</si>
  <si>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</si>
  <si>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</si>
  <si>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</si>
  <si>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</si>
  <si>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</si>
  <si>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</si>
  <si>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</si>
  <si>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</si>
  <si>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</si>
  <si>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</si>
  <si>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</si>
  <si>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</si>
  <si>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</si>
  <si>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</si>
  <si>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</si>
  <si>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</si>
  <si>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</si>
  <si>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</si>
  <si>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</si>
  <si>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</si>
  <si>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</si>
  <si>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</si>
  <si>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</si>
  <si>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</si>
  <si>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</si>
  <si>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</si>
  <si>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</si>
  <si>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</si>
  <si>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</si>
  <si>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</si>
  <si>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</si>
  <si>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</si>
  <si>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</si>
  <si>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</si>
  <si>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</si>
  <si>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</si>
  <si>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</si>
  <si>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</si>
  <si>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</si>
  <si>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</si>
  <si>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</si>
  <si>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</si>
  <si>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</si>
  <si>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</si>
  <si>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</si>
  <si>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</si>
  <si>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</si>
  <si>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</si>
  <si>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</si>
  <si>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</si>
  <si>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</si>
  <si>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</si>
  <si>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</si>
  <si>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</si>
  <si>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</si>
  <si>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</si>
  <si>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</si>
  <si>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</si>
  <si>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</si>
  <si>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</si>
  <si>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</si>
  <si>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</si>
  <si>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</si>
  <si>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</si>
  <si>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</si>
  <si>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</si>
  <si>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</si>
  <si>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</si>
  <si>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</si>
  <si>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</si>
  <si>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</si>
  <si>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</si>
  <si>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</si>
  <si>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</si>
  <si>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</si>
  <si>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</si>
  <si>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</si>
  <si>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</si>
  <si>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</si>
  <si>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</si>
  <si>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</si>
  <si>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</si>
  <si>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</si>
  <si>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</si>
  <si>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</si>
  <si>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</si>
  <si>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</si>
  <si>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</si>
  <si>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</si>
  <si>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</si>
  <si>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</si>
  <si>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</si>
  <si>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</si>
  <si>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</si>
  <si>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</si>
  <si>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</si>
  <si>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</si>
  <si>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</si>
  <si>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</si>
  <si>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</si>
  <si>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</si>
  <si>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</si>
  <si>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</si>
  <si>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</si>
  <si>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</si>
  <si>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</si>
  <si>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</si>
  <si>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</si>
  <si>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</si>
  <si>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</si>
  <si>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</si>
  <si>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</si>
  <si>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</si>
  <si>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</si>
  <si>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</si>
  <si>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</si>
  <si>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</si>
  <si>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</si>
  <si>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</si>
  <si>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</si>
  <si>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</si>
  <si>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</si>
  <si>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</si>
  <si>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</si>
  <si>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</si>
  <si>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</si>
  <si>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</si>
  <si>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</si>
  <si>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</si>
  <si>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</si>
  <si>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</si>
  <si>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</si>
  <si>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</si>
  <si>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</si>
  <si>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</si>
  <si>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</si>
  <si>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</si>
  <si>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</si>
  <si>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</si>
  <si>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</si>
  <si>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</si>
  <si>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</si>
  <si>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</si>
  <si>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</si>
  <si>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</si>
  <si>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</si>
  <si>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</si>
  <si>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</si>
  <si>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</si>
  <si>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</si>
  <si>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</si>
  <si>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</si>
  <si>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</si>
  <si>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</si>
  <si>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</si>
  <si>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</si>
  <si>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</si>
  <si>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</si>
  <si>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</si>
  <si>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</si>
  <si>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</si>
  <si>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</si>
  <si>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</si>
  <si>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</si>
  <si>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</si>
  <si>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</si>
  <si>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</si>
  <si>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</si>
  <si>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</si>
  <si>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</si>
  <si>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</si>
  <si>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</si>
  <si>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</si>
  <si>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</si>
  <si>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</si>
  <si>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</si>
  <si>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</si>
  <si>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</si>
  <si>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</si>
  <si>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</si>
  <si>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</si>
  <si>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</si>
  <si>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</si>
  <si>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</si>
  <si>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</si>
  <si>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</si>
  <si>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</si>
  <si>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</si>
  <si>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</si>
  <si>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</si>
  <si>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</si>
  <si>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</si>
  <si>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</si>
  <si>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</si>
  <si>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</si>
  <si>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</si>
  <si>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</si>
  <si>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</si>
  <si>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</si>
  <si>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</si>
  <si>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</si>
  <si>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</si>
  <si>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</si>
  <si>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</si>
  <si>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</si>
  <si>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</si>
  <si>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</si>
  <si>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</si>
  <si>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</si>
  <si>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</si>
  <si>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</si>
  <si>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</si>
  <si>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</si>
  <si>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</si>
  <si>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</si>
  <si>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</si>
  <si>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</si>
  <si>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</si>
  <si>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</si>
  <si>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</si>
  <si>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</si>
  <si>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</si>
  <si>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</si>
  <si>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</si>
  <si>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</si>
  <si>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</si>
  <si>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</si>
  <si>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</si>
  <si>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</si>
  <si>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</si>
  <si>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</si>
  <si>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</si>
  <si>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</si>
  <si>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</si>
  <si>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</si>
  <si>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</si>
  <si>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</si>
  <si>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</si>
  <si>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</si>
  <si>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</si>
  <si>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</si>
  <si>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</si>
  <si>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</si>
  <si>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</si>
  <si>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</si>
  <si>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</si>
  <si>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</si>
  <si>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</si>
  <si>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</si>
  <si>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</si>
  <si>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</si>
  <si>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</si>
  <si>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</si>
  <si>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</si>
  <si>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</si>
  <si>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</si>
  <si>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</si>
  <si>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</si>
  <si>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</si>
  <si>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</si>
  <si>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</si>
  <si>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</si>
  <si>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</si>
  <si>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</si>
  <si>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</si>
  <si>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</si>
  <si>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</si>
  <si>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</si>
  <si>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</si>
  <si>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</si>
  <si>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</si>
  <si>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</si>
  <si>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</si>
  <si>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</si>
  <si>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</si>
  <si>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</si>
  <si>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</si>
  <si>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</si>
  <si>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</si>
  <si>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</si>
  <si>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</si>
  <si>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</si>
  <si>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</si>
  <si>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</si>
  <si>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</si>
  <si>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</si>
  <si>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</si>
  <si>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</si>
  <si>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</si>
  <si>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</si>
  <si>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</si>
  <si>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</si>
  <si>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</si>
  <si>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</si>
  <si>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</si>
  <si>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</si>
  <si>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</si>
  <si>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</si>
  <si>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</si>
  <si>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</si>
  <si>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</si>
  <si>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</si>
  <si>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</si>
  <si>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</si>
  <si>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</si>
  <si>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</si>
  <si>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</si>
  <si>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</si>
  <si>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</si>
  <si>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</si>
  <si>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</si>
  <si>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</si>
  <si>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</si>
  <si>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</si>
  <si>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</si>
  <si>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</si>
  <si>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</si>
  <si>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</si>
  <si>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</si>
  <si>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</si>
  <si>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</si>
  <si>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</si>
  <si>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</si>
  <si>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</si>
  <si>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</si>
  <si>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</si>
  <si>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</si>
  <si>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</si>
  <si>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</si>
  <si>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</si>
  <si>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</si>
  <si>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</si>
  <si>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</si>
  <si>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</si>
  <si>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</si>
  <si>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</si>
  <si>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</si>
  <si>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</si>
  <si>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</si>
  <si>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</si>
  <si>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</si>
  <si>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</si>
  <si>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</si>
  <si>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</si>
  <si>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</si>
  <si>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</si>
  <si>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</si>
  <si>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</si>
  <si>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</si>
  <si>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</si>
  <si>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</si>
  <si>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</si>
  <si>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</si>
  <si>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</si>
  <si>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</si>
  <si>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</si>
  <si>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</si>
  <si>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</si>
  <si>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</si>
  <si>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</si>
  <si>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</si>
  <si>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</si>
  <si>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</si>
  <si>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</si>
  <si>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</si>
  <si>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</si>
  <si>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</si>
  <si>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</si>
  <si>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</si>
  <si>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</si>
  <si>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</si>
  <si>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</si>
  <si>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</si>
  <si>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</si>
  <si>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</si>
  <si>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</si>
  <si>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</si>
  <si>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</si>
  <si>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</si>
  <si>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</si>
  <si>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</si>
  <si>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</si>
  <si>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</si>
  <si>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</si>
  <si>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</si>
  <si>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</si>
  <si>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</si>
  <si>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</si>
  <si>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</si>
  <si>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</si>
  <si>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</si>
  <si>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</si>
  <si>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</si>
  <si>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</si>
  <si>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</si>
  <si>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</si>
  <si>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</si>
  <si>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</si>
  <si>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</si>
  <si>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</si>
  <si>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</si>
  <si>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</si>
  <si>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</si>
  <si>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</si>
  <si>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</si>
  <si>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</si>
  <si>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</si>
  <si>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</si>
  <si>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</si>
  <si>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</si>
  <si>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</si>
  <si>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</si>
  <si>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</si>
  <si>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</si>
  <si>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</si>
  <si>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</si>
  <si>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</si>
  <si>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</si>
  <si>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</si>
  <si>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</si>
  <si>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</si>
  <si>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</si>
  <si>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</si>
  <si>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</si>
  <si>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</si>
  <si>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</si>
  <si>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</si>
  <si>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</si>
  <si>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</si>
  <si>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</si>
  <si>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</si>
  <si>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</si>
  <si>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</si>
  <si>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</si>
  <si>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</si>
  <si>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</si>
  <si>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</si>
  <si>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</si>
  <si>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</si>
  <si>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</si>
  <si>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</si>
  <si>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</si>
  <si>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</si>
  <si>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</si>
  <si>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</si>
  <si>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</si>
  <si>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</si>
  <si>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</si>
  <si>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</si>
  <si>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</si>
  <si>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</si>
  <si>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</si>
  <si>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</si>
  <si>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</si>
  <si>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</si>
  <si>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</si>
  <si>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</si>
  <si>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</si>
  <si>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</si>
  <si>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</si>
  <si>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</si>
  <si>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</si>
  <si>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</si>
  <si>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</si>
  <si>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</si>
  <si>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</si>
  <si>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</si>
  <si>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</si>
  <si>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</si>
  <si>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</si>
  <si>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</si>
  <si>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</si>
  <si>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</si>
  <si>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</si>
  <si>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</si>
  <si>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</si>
  <si>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</si>
  <si>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</si>
  <si>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</si>
  <si>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</si>
  <si>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</si>
  <si>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</si>
  <si>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</si>
  <si>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</si>
  <si>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</si>
  <si>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</si>
  <si>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</si>
  <si>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</si>
  <si>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</si>
  <si>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</si>
  <si>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</si>
  <si>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</si>
  <si>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</si>
  <si>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</si>
  <si>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</si>
  <si>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</si>
  <si>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</si>
  <si>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</si>
  <si>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</si>
  <si>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</si>
  <si>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</si>
  <si>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</si>
  <si>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</si>
  <si>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</si>
  <si>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</si>
  <si>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</si>
  <si>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</si>
  <si>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</si>
  <si>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</si>
  <si>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</si>
  <si>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</si>
  <si>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</si>
  <si>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</si>
  <si>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</si>
  <si>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</si>
  <si>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</si>
  <si>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</si>
  <si>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</si>
  <si>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</si>
  <si>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</si>
  <si>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</si>
  <si>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</si>
  <si>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</si>
  <si>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</si>
  <si>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</si>
  <si>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</si>
  <si>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</si>
  <si>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</si>
  <si>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</si>
  <si>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</si>
  <si>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</si>
  <si>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</si>
  <si>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</si>
  <si>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</si>
  <si>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</si>
  <si>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</si>
  <si>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</si>
  <si>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</si>
  <si>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</si>
  <si>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</si>
  <si>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</si>
  <si>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</si>
  <si>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</si>
  <si>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</si>
  <si>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</si>
  <si>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</si>
  <si>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</si>
  <si>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</si>
  <si>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</si>
  <si>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</si>
  <si>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</si>
  <si>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</si>
  <si>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</si>
  <si>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</si>
  <si>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</si>
  <si>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</si>
  <si>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</si>
  <si>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</si>
  <si>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</si>
  <si>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</si>
  <si>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</si>
  <si>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</si>
  <si>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</si>
  <si>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</si>
  <si>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</si>
  <si>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</si>
  <si>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</si>
  <si>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</si>
  <si>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</si>
  <si>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</si>
  <si>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</si>
  <si>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</si>
  <si>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</si>
  <si>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</si>
  <si>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</si>
  <si>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</si>
  <si>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</si>
  <si>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</si>
  <si>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</si>
  <si>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</si>
  <si>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</si>
  <si>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</si>
  <si>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</si>
  <si>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</si>
  <si>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</si>
  <si>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</si>
  <si>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</si>
  <si>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</si>
  <si>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</si>
  <si>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</si>
  <si>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</si>
  <si>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</si>
  <si>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</si>
  <si>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</si>
  <si>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</si>
  <si>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</si>
  <si>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</si>
  <si>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</si>
  <si>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</si>
  <si>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</si>
  <si>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</si>
  <si>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</si>
  <si>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</si>
  <si>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</si>
  <si>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</si>
  <si>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</si>
  <si>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</si>
  <si>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</si>
  <si>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</si>
  <si>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</si>
  <si>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</si>
  <si>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</si>
  <si>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</si>
  <si>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</si>
  <si>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</si>
  <si>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</si>
  <si>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</si>
  <si>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</si>
  <si>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</si>
  <si>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</si>
  <si>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</si>
  <si>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</si>
  <si>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</si>
  <si>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</si>
  <si>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</si>
  <si>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</si>
  <si>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</si>
  <si>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</si>
  <si>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</si>
  <si>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</si>
  <si>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</si>
  <si>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</si>
  <si>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</si>
  <si>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</si>
  <si>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</si>
  <si>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</si>
  <si>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</si>
  <si>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</si>
  <si>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</si>
  <si>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</si>
  <si>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</si>
  <si>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</si>
  <si>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</si>
  <si>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</si>
  <si>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</si>
  <si>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</si>
  <si>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</si>
  <si>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</si>
  <si>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</si>
  <si>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</si>
  <si>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</si>
  <si>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</si>
  <si>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</si>
  <si>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</si>
  <si>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</si>
  <si>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</si>
  <si>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</si>
  <si>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</si>
  <si>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</si>
  <si>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</si>
  <si>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</si>
  <si>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</si>
  <si>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</si>
  <si>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</si>
  <si>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</si>
  <si>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</si>
  <si>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</si>
  <si>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</si>
  <si>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</si>
  <si>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</si>
  <si>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</si>
  <si>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</si>
  <si>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</si>
  <si>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</si>
  <si>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</si>
  <si>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</si>
  <si>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</si>
  <si>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</si>
  <si>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</si>
  <si>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</si>
  <si>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</si>
  <si>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</si>
  <si>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</si>
  <si>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</si>
  <si>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</si>
  <si>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</si>
  <si>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</si>
  <si>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</si>
  <si>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</si>
  <si>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</si>
  <si>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</si>
  <si>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</si>
  <si>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</si>
  <si>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</si>
  <si>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</si>
  <si>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</si>
  <si>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</si>
  <si>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</si>
  <si>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</si>
  <si>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</si>
  <si>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</si>
  <si>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</si>
  <si>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</si>
  <si>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</si>
  <si>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</si>
  <si>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</si>
  <si>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</si>
  <si>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</si>
  <si>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</si>
  <si>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</si>
  <si>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</si>
  <si>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</si>
  <si>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</si>
  <si>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</si>
  <si>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</si>
  <si>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</si>
  <si>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</si>
  <si>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</si>
  <si>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</si>
  <si>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</si>
  <si>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</si>
  <si>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</si>
  <si>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</si>
  <si>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</si>
  <si>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</si>
  <si>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</si>
  <si>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</si>
  <si>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</si>
  <si>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</si>
  <si>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</si>
  <si>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</si>
  <si>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</si>
  <si>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</si>
  <si>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</si>
  <si>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</si>
  <si>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</si>
  <si>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</si>
  <si>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</si>
  <si>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</si>
  <si>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</si>
  <si>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</si>
  <si>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</si>
  <si>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</si>
  <si>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</si>
  <si>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</si>
  <si>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</si>
  <si>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</si>
  <si>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</si>
  <si>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</si>
  <si>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</si>
  <si>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</si>
  <si>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</si>
  <si>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</si>
  <si>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</si>
  <si>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</si>
  <si>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</si>
  <si>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</si>
  <si>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</si>
  <si>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</si>
  <si>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</si>
  <si>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</si>
  <si>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</si>
  <si>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</si>
  <si>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</si>
  <si>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</si>
  <si>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</si>
  <si>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</si>
  <si>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</si>
  <si>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</si>
  <si>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</si>
  <si>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</si>
  <si>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</si>
  <si>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</si>
  <si>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</si>
  <si>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</si>
  <si>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</si>
  <si>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</si>
  <si>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</si>
  <si>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</si>
  <si>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</si>
  <si>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</si>
  <si>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</si>
  <si>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</si>
  <si>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</si>
  <si>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</si>
  <si>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</si>
  <si>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</si>
  <si>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</si>
  <si>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</si>
  <si>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</si>
  <si>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</si>
  <si>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</si>
  <si>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</si>
  <si>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</si>
  <si>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</si>
  <si>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</si>
  <si>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</si>
  <si>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</si>
  <si>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</si>
  <si>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</si>
  <si>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</si>
  <si>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</si>
  <si>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</si>
  <si>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</si>
  <si>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</si>
  <si>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</si>
  <si>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</si>
  <si>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</si>
  <si>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</si>
  <si>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</si>
  <si>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</si>
  <si>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</si>
  <si>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</si>
  <si>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</si>
  <si>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</si>
  <si>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</si>
  <si>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</si>
  <si>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</si>
  <si>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</si>
  <si>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</si>
  <si>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</si>
  <si>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</si>
  <si>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</si>
  <si>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</si>
  <si>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</si>
  <si>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</si>
  <si>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</si>
  <si>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</si>
  <si>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</si>
  <si>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</si>
  <si>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</si>
  <si>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</si>
  <si>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</si>
  <si>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</si>
  <si>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</si>
  <si>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</si>
  <si>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</si>
  <si>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</si>
  <si>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</si>
  <si>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</si>
  <si>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</si>
  <si>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</si>
  <si>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</si>
  <si>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</si>
  <si>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</si>
  <si>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</si>
  <si>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</si>
  <si>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</si>
  <si>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</si>
  <si>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</si>
  <si>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</si>
  <si>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</si>
  <si>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</si>
  <si>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</si>
  <si>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</si>
  <si>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</si>
  <si>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</si>
  <si>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</si>
  <si>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</si>
  <si>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</si>
  <si>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</si>
  <si>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</si>
  <si>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</si>
  <si>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</si>
  <si>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</si>
  <si>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</si>
  <si>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</si>
  <si>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</si>
  <si>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</si>
  <si>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</si>
  <si>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</si>
  <si>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</si>
  <si>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</si>
  <si>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</si>
  <si>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</si>
  <si>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</si>
  <si>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</si>
  <si>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</si>
  <si>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</si>
  <si>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</si>
  <si>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</si>
  <si>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</si>
  <si>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</si>
  <si>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</si>
  <si>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</si>
  <si>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</si>
  <si>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</si>
  <si>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</si>
  <si>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</si>
  <si>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</si>
  <si>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</si>
  <si>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</si>
  <si>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</si>
  <si>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</si>
  <si>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</si>
  <si>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</si>
  <si>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</si>
  <si>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</si>
  <si>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</si>
  <si>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</si>
  <si>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</si>
  <si>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</si>
  <si>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</si>
  <si>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</si>
  <si>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</si>
  <si>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</si>
  <si>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</si>
  <si>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</si>
  <si>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</si>
  <si>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</si>
  <si>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</si>
  <si>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</si>
  <si>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</si>
  <si>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</si>
  <si>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</si>
  <si>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</si>
  <si>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</si>
  <si>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</si>
  <si>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</si>
  <si>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</si>
  <si>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</si>
  <si>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</si>
  <si>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</si>
  <si>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</si>
  <si>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</si>
  <si>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</si>
  <si>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</si>
  <si>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</si>
  <si>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</si>
  <si>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</si>
  <si>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</si>
  <si>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</si>
  <si>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</si>
  <si>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</si>
  <si>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</si>
  <si>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</si>
  <si>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</si>
  <si>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</si>
  <si>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</si>
  <si>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</si>
  <si>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</si>
  <si>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</si>
  <si>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</si>
  <si>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</si>
  <si>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</si>
  <si>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</si>
  <si>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</si>
  <si>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</si>
  <si>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</si>
  <si>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</si>
  <si>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</si>
  <si>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</si>
  <si>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</si>
  <si>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</si>
  <si>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</si>
  <si>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</si>
  <si>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</si>
  <si>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</si>
  <si>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</si>
  <si>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</si>
  <si>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</si>
  <si>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</si>
  <si>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</si>
  <si>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</si>
  <si>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</si>
  <si>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</si>
  <si>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</si>
  <si>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</si>
  <si>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</si>
  <si>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</si>
  <si>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</si>
  <si>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</si>
  <si>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</si>
  <si>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</si>
  <si>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</si>
  <si>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</si>
  <si>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</si>
  <si>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</si>
  <si>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</si>
  <si>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</si>
  <si>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</si>
  <si>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</si>
  <si>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</si>
  <si>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</si>
  <si>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</si>
  <si>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</si>
  <si>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</si>
  <si>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</si>
  <si>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</si>
  <si>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</si>
  <si>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</si>
  <si>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</si>
  <si>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</si>
  <si>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</si>
  <si>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</si>
  <si>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</si>
  <si>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</si>
  <si>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</si>
  <si>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</si>
  <si>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</si>
  <si>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</si>
  <si>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</si>
  <si>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</si>
  <si>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</si>
  <si>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</si>
  <si>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</si>
  <si>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</si>
  <si>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</si>
  <si>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</si>
  <si>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</si>
  <si>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</si>
  <si>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</si>
  <si>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</si>
  <si>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</si>
  <si>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</si>
  <si>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</si>
  <si>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</si>
  <si>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</si>
  <si>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</si>
  <si>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</si>
  <si>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</si>
  <si>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</si>
  <si>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</si>
  <si>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</si>
  <si>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</si>
  <si>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</si>
  <si>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</si>
  <si>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</si>
  <si>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</si>
  <si>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</si>
  <si>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</si>
  <si>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</si>
  <si>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</si>
  <si>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</si>
  <si>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</si>
  <si>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</si>
  <si>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</si>
  <si>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</si>
  <si>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</si>
  <si>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</si>
  <si>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</si>
  <si>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</si>
  <si>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</si>
  <si>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</si>
  <si>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</si>
  <si>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</si>
  <si>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</si>
  <si>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</si>
  <si>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</si>
  <si>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</si>
  <si>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</si>
  <si>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</si>
  <si>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</si>
  <si>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</si>
  <si>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</si>
  <si>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</si>
  <si>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</si>
  <si>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</si>
  <si>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</si>
  <si>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</si>
  <si>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</si>
  <si>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</si>
  <si>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</si>
  <si>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</si>
  <si>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</si>
  <si>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</si>
  <si>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</si>
  <si>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</si>
  <si>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</si>
  <si>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</si>
  <si>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</si>
  <si>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</si>
  <si>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</si>
  <si>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</si>
  <si>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</si>
  <si>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</si>
  <si>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</si>
  <si>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</si>
  <si>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</si>
  <si>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</si>
  <si>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</si>
  <si>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</si>
  <si>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</si>
  <si>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</si>
  <si>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</si>
  <si>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</si>
  <si>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</si>
  <si>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</si>
  <si>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</si>
  <si>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</si>
  <si>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</si>
  <si>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</si>
  <si>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</si>
  <si>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</si>
  <si>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</si>
  <si>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</si>
  <si>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</si>
  <si>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</si>
  <si>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</si>
  <si>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</si>
  <si>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</si>
  <si>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</si>
  <si>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</si>
  <si>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</si>
  <si>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</si>
  <si>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</si>
  <si>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</si>
  <si>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</si>
  <si>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</si>
  <si>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</si>
  <si>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</si>
  <si>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</si>
  <si>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</si>
  <si>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</si>
  <si>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</si>
  <si>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</si>
  <si>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</si>
  <si>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</si>
  <si>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</si>
  <si>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</si>
  <si>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</si>
  <si>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</si>
  <si>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</si>
  <si>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</si>
  <si>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</si>
  <si>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</si>
  <si>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</si>
  <si>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</si>
  <si>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</si>
  <si>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</si>
  <si>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</si>
  <si>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</si>
  <si>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</si>
  <si>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</si>
  <si>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</si>
  <si>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</si>
  <si>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</si>
  <si>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</si>
  <si>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</si>
  <si>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</si>
  <si>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</si>
  <si>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</si>
  <si>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</si>
  <si>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</si>
  <si>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</si>
  <si>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</si>
  <si>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</si>
  <si>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</si>
  <si>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</si>
  <si>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</si>
  <si>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</si>
  <si>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</si>
  <si>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</si>
  <si>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</si>
  <si>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</si>
  <si>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</si>
  <si>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</si>
  <si>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</si>
  <si>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</si>
  <si>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</si>
  <si>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</si>
  <si>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</si>
  <si>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</si>
  <si>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</si>
  <si>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</si>
  <si>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</si>
  <si>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</si>
  <si>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</si>
  <si>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</si>
  <si>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</si>
  <si>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</si>
  <si>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</si>
  <si>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</si>
  <si>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</si>
  <si>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</si>
  <si>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</si>
  <si>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</si>
  <si>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</si>
  <si>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</si>
  <si>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</si>
  <si>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</si>
  <si>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</si>
  <si>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</si>
  <si>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</si>
  <si>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</si>
  <si>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</si>
  <si>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</si>
  <si>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</si>
  <si>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</si>
  <si>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</si>
  <si>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</si>
  <si>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</si>
  <si>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</si>
  <si>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</si>
  <si>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</si>
  <si>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</si>
  <si>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</si>
  <si>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</si>
  <si>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</si>
  <si>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</si>
  <si>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</si>
  <si>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</si>
  <si>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</si>
  <si>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</si>
  <si>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</si>
  <si>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</si>
  <si>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</si>
  <si>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</si>
  <si>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</si>
  <si>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</si>
  <si>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</si>
  <si>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</si>
  <si>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</si>
  <si>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</si>
  <si>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</si>
  <si>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</si>
  <si>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</si>
  <si>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</si>
  <si>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</si>
  <si>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</si>
  <si>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</si>
  <si>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</si>
  <si>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</si>
  <si>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</si>
  <si>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</si>
  <si>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</si>
  <si>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</si>
  <si>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</si>
  <si>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</si>
  <si>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</si>
  <si>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</si>
  <si>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</si>
  <si>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</si>
  <si>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</si>
  <si>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</si>
  <si>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</si>
  <si>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</si>
  <si>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</si>
  <si>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</si>
  <si>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</si>
  <si>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</si>
  <si>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</si>
  <si>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</si>
  <si>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</si>
  <si>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</si>
  <si>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</si>
  <si>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</si>
  <si>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</si>
  <si>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</si>
  <si>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</si>
  <si>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</si>
  <si>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</si>
  <si>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</si>
  <si>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</si>
  <si>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</si>
  <si>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</si>
  <si>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</si>
  <si>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</si>
  <si>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</si>
  <si>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</si>
  <si>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</si>
  <si>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</si>
  <si>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</si>
  <si>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</si>
  <si>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</si>
  <si>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</si>
  <si>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</si>
  <si>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</si>
  <si>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</si>
  <si>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</si>
  <si>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</si>
  <si>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</si>
  <si>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</si>
  <si>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</si>
  <si>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</si>
  <si>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</si>
  <si>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</si>
  <si>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</si>
  <si>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</si>
  <si>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</si>
  <si>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</si>
  <si>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</si>
  <si>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</si>
  <si>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</si>
  <si>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</si>
  <si>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</si>
  <si>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</si>
  <si>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</si>
  <si>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</si>
  <si>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</si>
  <si>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</si>
  <si>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</si>
  <si>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</si>
  <si>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</si>
  <si>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</si>
  <si>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</si>
  <si>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</si>
  <si>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</si>
  <si>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</si>
  <si>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</si>
  <si>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</si>
  <si>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</si>
  <si>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</si>
  <si>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</si>
  <si>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</si>
  <si>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</si>
  <si>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</si>
  <si>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</si>
  <si>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</si>
  <si>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</si>
  <si>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</si>
  <si>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</si>
  <si>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</si>
  <si>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</si>
  <si>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</si>
  <si>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</si>
  <si>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</si>
  <si>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</si>
  <si>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</si>
  <si>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</si>
  <si>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</si>
  <si>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</si>
  <si>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</si>
  <si>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</si>
  <si>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</si>
  <si>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</si>
  <si>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</si>
  <si>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</si>
  <si>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</si>
  <si>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</si>
  <si>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</si>
  <si>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</si>
  <si>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</si>
  <si>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</si>
  <si>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</si>
  <si>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</si>
  <si>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</si>
  <si>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</si>
  <si>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</si>
  <si>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</si>
  <si>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</si>
  <si>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</si>
  <si>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</si>
  <si>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</si>
  <si>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</si>
  <si>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</si>
  <si>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</si>
  <si>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</si>
  <si>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</si>
  <si>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</si>
  <si>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</si>
  <si>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</si>
  <si>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</si>
  <si>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</si>
  <si>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</si>
  <si>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</si>
  <si>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</si>
  <si>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</si>
  <si>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</si>
  <si>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</si>
  <si>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</si>
  <si>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</si>
  <si>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</si>
  <si>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</si>
  <si>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</si>
  <si>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</si>
  <si>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</si>
  <si>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</si>
  <si>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</si>
  <si>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</si>
  <si>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</si>
  <si>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</si>
  <si>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</si>
  <si>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</si>
  <si>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</si>
  <si>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</si>
  <si>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</si>
  <si>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</si>
  <si>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</si>
  <si>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</si>
  <si>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</si>
  <si>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</si>
  <si>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</si>
  <si>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</si>
  <si>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</si>
  <si>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</si>
  <si>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</si>
  <si>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</si>
  <si>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</si>
  <si>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</si>
  <si>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</si>
  <si>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</si>
  <si>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</si>
  <si>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</si>
  <si>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</si>
  <si>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</si>
  <si>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</si>
  <si>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</si>
  <si>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</si>
  <si>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</si>
  <si>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</si>
  <si>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</si>
  <si>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</si>
  <si>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</si>
  <si>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</si>
  <si>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</si>
  <si>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</si>
  <si>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</si>
  <si>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</si>
  <si>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</si>
  <si>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</si>
  <si>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</si>
  <si>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</si>
  <si>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</si>
  <si>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</si>
  <si>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</si>
  <si>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</si>
  <si>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</si>
  <si>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</si>
  <si>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</si>
  <si>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</si>
  <si>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</si>
  <si>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</si>
  <si>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</si>
  <si>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</si>
  <si>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</si>
  <si>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</si>
  <si>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</si>
  <si>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</si>
  <si>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</si>
  <si>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</si>
  <si>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</si>
  <si>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</si>
  <si>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</si>
  <si>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</si>
  <si>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</si>
  <si>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</si>
  <si>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</si>
  <si>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</si>
  <si>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</si>
  <si>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</si>
  <si>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</si>
  <si>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</si>
  <si>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</si>
  <si>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</si>
  <si>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</si>
  <si>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</si>
  <si>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</si>
  <si>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</si>
  <si>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</si>
  <si>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</si>
  <si>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</si>
  <si>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</si>
  <si>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</si>
  <si>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</si>
  <si>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</si>
  <si>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</si>
  <si>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</si>
  <si>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</si>
  <si>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</si>
  <si>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</si>
  <si>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</si>
  <si>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</si>
  <si>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</si>
  <si>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</si>
  <si>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</si>
  <si>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</si>
  <si>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</si>
  <si>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</si>
  <si>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</si>
  <si>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</si>
  <si>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</si>
  <si>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</si>
  <si>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</si>
  <si>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</si>
  <si>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</si>
  <si>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</si>
  <si>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</si>
  <si>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</si>
  <si>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</si>
  <si>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</si>
  <si>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</si>
  <si>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</si>
  <si>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</si>
  <si>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</si>
  <si>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</si>
  <si>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</si>
  <si>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</si>
  <si>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</si>
  <si>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</si>
  <si>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</si>
  <si>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</si>
  <si>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</si>
  <si>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</si>
  <si>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</si>
  <si>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</si>
  <si>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</si>
  <si>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</si>
  <si>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</si>
  <si>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</si>
  <si>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</si>
  <si>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</si>
  <si>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</si>
  <si>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</si>
  <si>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</si>
  <si>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</si>
  <si>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</si>
  <si>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</si>
  <si>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</si>
  <si>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</si>
  <si>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</si>
  <si>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</si>
  <si>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</si>
  <si>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</si>
  <si>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</si>
  <si>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</si>
  <si>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</si>
  <si>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</si>
  <si>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</si>
  <si>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</si>
  <si>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</si>
  <si>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</si>
  <si>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</si>
  <si>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</si>
  <si>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</si>
  <si>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</si>
  <si>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</si>
  <si>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</si>
  <si>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</si>
  <si>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</si>
  <si>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</si>
  <si>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</si>
  <si>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</si>
  <si>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</si>
  <si>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</si>
  <si>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</si>
  <si>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</si>
  <si>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</si>
  <si>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</si>
  <si>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</si>
  <si>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</si>
  <si>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</si>
  <si>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</si>
  <si>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</si>
  <si>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</si>
  <si>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</si>
  <si>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</si>
  <si>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</si>
  <si>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</si>
  <si>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</si>
  <si>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</si>
  <si>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</si>
  <si>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</si>
  <si>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</si>
  <si>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</si>
  <si>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</si>
  <si>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</si>
  <si>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</si>
  <si>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</si>
  <si>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</si>
  <si>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</si>
  <si>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</si>
  <si>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</si>
  <si>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</si>
  <si>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</si>
  <si>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</si>
  <si>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</si>
  <si>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</si>
  <si>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</si>
  <si>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</si>
  <si>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</si>
  <si>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</si>
  <si>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</si>
  <si>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</si>
  <si>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</si>
  <si>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</si>
  <si>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</si>
  <si>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</si>
  <si>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</si>
  <si>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</si>
  <si>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</si>
  <si>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</si>
  <si>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</si>
  <si>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</si>
  <si>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</si>
  <si>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</si>
  <si>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</si>
  <si>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</si>
  <si>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</si>
  <si>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</si>
  <si>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</si>
  <si>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</si>
  <si>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</si>
  <si>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</si>
  <si>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</si>
  <si>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</si>
  <si>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</si>
  <si>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</si>
  <si>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</si>
  <si>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</si>
  <si>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</si>
  <si>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</si>
  <si>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</si>
  <si>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</si>
  <si>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</si>
  <si>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</si>
  <si>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</si>
  <si>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</si>
  <si>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</si>
  <si>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</si>
  <si>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</si>
  <si>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</si>
  <si>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</si>
  <si>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</si>
  <si>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</si>
  <si>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</si>
  <si>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</si>
  <si>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</si>
  <si>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</si>
  <si>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</si>
  <si>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</si>
  <si>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</si>
  <si>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</si>
  <si>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</si>
  <si>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</si>
  <si>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</si>
  <si>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</si>
  <si>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</si>
  <si>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</si>
  <si>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</si>
  <si>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</si>
  <si>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</si>
  <si>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</si>
  <si>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</si>
  <si>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</si>
  <si>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</si>
  <si>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</si>
  <si>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</si>
  <si>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</si>
  <si>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</si>
  <si>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</si>
  <si>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</si>
  <si>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</si>
  <si>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</si>
  <si>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</si>
  <si>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</si>
  <si>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</si>
  <si>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</si>
  <si>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</si>
  <si>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</si>
  <si>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</si>
  <si>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</si>
  <si>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</si>
  <si>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</si>
  <si>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</si>
  <si>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</si>
  <si>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</si>
  <si>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</si>
  <si>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</si>
  <si>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</si>
  <si>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</si>
  <si>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</si>
  <si>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</si>
  <si>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</si>
  <si>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</si>
  <si>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</si>
  <si>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</si>
  <si>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</si>
  <si>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</si>
  <si>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</si>
  <si>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</si>
  <si>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</si>
  <si>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</si>
  <si>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</si>
  <si>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</si>
  <si>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</si>
  <si>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</si>
  <si>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</si>
  <si>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</si>
  <si>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</si>
  <si>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</si>
  <si>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</si>
  <si>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</si>
  <si>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</si>
  <si>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</si>
  <si>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</si>
  <si>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</si>
  <si>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</si>
  <si>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</si>
  <si>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</si>
  <si>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</si>
  <si>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</si>
  <si>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</si>
  <si>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</si>
  <si>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</si>
  <si>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</si>
  <si>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</si>
  <si>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</si>
  <si>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</si>
  <si>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</si>
  <si>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</si>
  <si>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</si>
  <si>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</si>
  <si>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</si>
  <si>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</si>
  <si>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</si>
  <si>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</si>
  <si>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</si>
  <si>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</si>
  <si>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</si>
  <si>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</si>
  <si>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</si>
  <si>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</si>
  <si>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</si>
  <si>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</si>
  <si>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</si>
  <si>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</si>
  <si>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</si>
  <si>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</si>
  <si>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</si>
  <si>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</si>
  <si>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</si>
  <si>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</si>
  <si>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</si>
  <si>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</si>
  <si>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</si>
  <si>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</si>
  <si>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</si>
  <si>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</si>
  <si>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</si>
  <si>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</si>
  <si>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</si>
  <si>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</si>
  <si>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</si>
  <si>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</si>
  <si>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</si>
  <si>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</si>
  <si>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</si>
  <si>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</si>
  <si>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</si>
  <si>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</si>
  <si>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</si>
  <si>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</si>
  <si>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</si>
  <si>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</si>
  <si>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</si>
  <si>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</si>
  <si>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</si>
  <si>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</si>
  <si>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</si>
  <si>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</si>
  <si>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</si>
  <si>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</si>
  <si>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</si>
  <si>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</si>
  <si>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</si>
  <si>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</si>
  <si>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</si>
  <si>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</si>
  <si>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</si>
  <si>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</si>
  <si>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</si>
  <si>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</si>
  <si>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</si>
  <si>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</si>
  <si>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</si>
  <si>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</si>
  <si>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</si>
  <si>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</si>
  <si>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</si>
  <si>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</si>
  <si>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</si>
  <si>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</si>
  <si>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</si>
  <si>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</si>
  <si>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</si>
  <si>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</si>
  <si>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</si>
  <si>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</si>
  <si>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</si>
  <si>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</si>
  <si>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</si>
  <si>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</si>
  <si>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</si>
  <si>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</si>
  <si>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</si>
  <si>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</si>
  <si>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</si>
  <si>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</si>
  <si>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</si>
  <si>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</si>
  <si>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</si>
  <si>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</si>
  <si>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</si>
  <si>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</si>
  <si>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</si>
  <si>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</si>
  <si>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</si>
  <si>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</si>
  <si>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</si>
  <si>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</si>
  <si>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</si>
  <si>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</si>
  <si>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</si>
  <si>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</si>
  <si>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</si>
  <si>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</si>
  <si>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</si>
  <si>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</si>
  <si>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</si>
  <si>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</si>
  <si>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</si>
  <si>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</si>
  <si>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</si>
  <si>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</si>
  <si>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</si>
  <si>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</si>
  <si>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</si>
  <si>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</si>
  <si>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</si>
  <si>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</si>
  <si>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</si>
  <si>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</si>
  <si>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</si>
  <si>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</si>
  <si>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</si>
  <si>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</si>
  <si>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</si>
  <si>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</si>
  <si>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</si>
  <si>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</si>
  <si>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</si>
  <si>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</si>
  <si>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</si>
  <si>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</si>
  <si>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</si>
  <si>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</si>
  <si>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</si>
  <si>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</si>
  <si>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</si>
  <si>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</si>
  <si>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</si>
  <si>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</si>
  <si>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</si>
  <si>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</si>
  <si>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</si>
  <si>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</si>
  <si>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</si>
  <si>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</si>
  <si>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</si>
  <si>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</si>
  <si>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</si>
  <si>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</si>
  <si>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</si>
  <si>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</si>
  <si>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</si>
  <si>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</si>
  <si>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</si>
  <si>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</si>
  <si>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</si>
  <si>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</si>
  <si>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</si>
  <si>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</si>
  <si>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</si>
  <si>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</si>
  <si>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</si>
  <si>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</si>
  <si>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</si>
  <si>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</si>
  <si>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</si>
  <si>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</si>
  <si>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</si>
  <si>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</si>
  <si>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</si>
  <si>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</si>
  <si>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</si>
  <si>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</si>
  <si>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</si>
  <si>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</si>
  <si>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</si>
  <si>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</si>
  <si>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</si>
  <si>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</si>
  <si>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</si>
  <si>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</si>
  <si>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</si>
  <si>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</si>
  <si>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</si>
  <si>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</si>
  <si>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</si>
  <si>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</si>
  <si>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</si>
  <si>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</si>
  <si>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</si>
  <si>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</si>
  <si>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</si>
  <si>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</si>
  <si>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</si>
  <si>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</si>
  <si>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</si>
  <si>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</si>
  <si>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</si>
  <si>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</si>
  <si>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</si>
  <si>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</si>
  <si>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</si>
  <si>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</si>
  <si>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</si>
  <si>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</si>
  <si>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</si>
  <si>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</si>
  <si>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</si>
  <si>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</si>
  <si>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</si>
  <si>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</si>
  <si>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</si>
  <si>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</si>
  <si>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</si>
  <si>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</si>
  <si>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</si>
  <si>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</si>
  <si>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</si>
  <si>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</si>
  <si>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</si>
  <si>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</si>
  <si>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</si>
  <si>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</si>
  <si>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</si>
  <si>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</si>
  <si>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</si>
  <si>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</si>
  <si>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</si>
  <si>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</si>
  <si>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</si>
  <si>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</si>
  <si>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</si>
  <si>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</si>
  <si>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</si>
  <si>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</si>
  <si>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</si>
  <si>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</si>
  <si>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</si>
  <si>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</si>
  <si>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</si>
  <si>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</si>
  <si>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</si>
  <si>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</si>
  <si>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</si>
  <si>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</si>
  <si>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</si>
  <si>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</si>
  <si>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</si>
  <si>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</si>
  <si>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</si>
  <si>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</si>
  <si>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</si>
  <si>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</si>
  <si>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</si>
  <si>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</si>
  <si>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</si>
  <si>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</si>
  <si>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</si>
  <si>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</si>
  <si>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</si>
  <si>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</si>
  <si>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</si>
  <si>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</si>
  <si>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</si>
  <si>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</si>
  <si>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</si>
  <si>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</si>
  <si>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</si>
  <si>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</si>
  <si>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</si>
  <si>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</si>
  <si>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</si>
  <si>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</si>
  <si>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</si>
  <si>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</si>
  <si>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</si>
  <si>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</si>
  <si>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</si>
  <si>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</si>
  <si>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</si>
  <si>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</si>
  <si>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</si>
  <si>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</si>
  <si>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</si>
  <si>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</si>
  <si>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</si>
  <si>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</si>
  <si>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</si>
  <si>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</si>
  <si>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</si>
  <si>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</si>
  <si>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</si>
  <si>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</si>
  <si>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</si>
  <si>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</si>
  <si>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</si>
  <si>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</si>
  <si>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</si>
  <si>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</si>
  <si>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</si>
  <si>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</si>
  <si>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</si>
  <si>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</si>
  <si>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</si>
  <si>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</si>
  <si>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</si>
  <si>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</si>
  <si>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</si>
  <si>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</si>
  <si>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</si>
  <si>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</si>
  <si>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</si>
  <si>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</si>
  <si>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</si>
  <si>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</si>
  <si>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</si>
  <si>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</si>
  <si>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</si>
  <si>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</si>
  <si>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</si>
  <si>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</si>
  <si>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</si>
  <si>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</si>
  <si>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</si>
  <si>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</si>
  <si>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</si>
  <si>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</si>
  <si>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</si>
  <si>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</si>
  <si>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</si>
  <si>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</si>
  <si>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</si>
  <si>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</si>
  <si>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</si>
  <si>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</si>
  <si>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</si>
  <si>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</si>
  <si>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</si>
  <si>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</si>
  <si>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</si>
  <si>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</si>
  <si>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</si>
  <si>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</si>
  <si>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</si>
  <si>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</si>
  <si>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</si>
  <si>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</si>
  <si>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</si>
  <si>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</si>
  <si>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</si>
  <si>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</si>
  <si>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</si>
  <si>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</si>
  <si>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</si>
  <si>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</si>
  <si>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</si>
  <si>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</si>
  <si>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</si>
  <si>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</si>
  <si>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</si>
  <si>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</si>
  <si>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</si>
  <si>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</si>
  <si>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</si>
  <si>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</si>
  <si>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</si>
  <si>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</si>
  <si>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</si>
  <si>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</si>
  <si>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</si>
  <si>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</si>
  <si>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</si>
  <si>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</si>
  <si>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</si>
  <si>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</si>
  <si>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</si>
  <si>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</si>
  <si>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</si>
  <si>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</si>
  <si>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</si>
  <si>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</si>
  <si>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</si>
  <si>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</si>
  <si>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</si>
  <si>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</si>
  <si>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</si>
  <si>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</si>
  <si>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</si>
  <si>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</si>
  <si>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</si>
  <si>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</si>
  <si>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</si>
  <si>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</si>
  <si>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</si>
  <si>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</si>
  <si>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</si>
  <si>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</si>
  <si>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</si>
  <si>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</si>
  <si>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</si>
  <si>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</si>
  <si>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</si>
  <si>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</si>
  <si>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</si>
  <si>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</si>
  <si>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</si>
  <si>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</si>
  <si>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</si>
  <si>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</si>
  <si>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</si>
  <si>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</si>
  <si>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</si>
  <si>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</si>
  <si>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</si>
  <si>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</si>
  <si>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</si>
  <si>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</si>
  <si>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</si>
  <si>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</si>
  <si>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</si>
  <si>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</si>
  <si>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</si>
  <si>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</si>
  <si>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</si>
  <si>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</si>
  <si>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</si>
  <si>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</si>
  <si>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</si>
  <si>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</si>
  <si>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</si>
  <si>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</si>
  <si>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</si>
  <si>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</si>
  <si>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</si>
  <si>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</si>
  <si>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</si>
  <si>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</si>
  <si>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</si>
  <si>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</si>
  <si>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</si>
  <si>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</si>
  <si>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</si>
  <si>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</si>
  <si>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</si>
  <si>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</si>
  <si>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</si>
  <si>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</si>
  <si>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</si>
  <si>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</si>
  <si>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</si>
  <si>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</si>
  <si>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</si>
  <si>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</si>
  <si>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</si>
  <si>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</si>
  <si>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</si>
  <si>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</si>
  <si>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</si>
  <si>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</si>
  <si>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</si>
  <si>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</si>
  <si>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</si>
  <si>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</si>
  <si>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</si>
  <si>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</si>
  <si>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</si>
  <si>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</si>
  <si>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</si>
  <si>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</si>
  <si>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</si>
  <si>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</si>
  <si>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</si>
  <si>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</si>
  <si>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</si>
  <si>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</si>
  <si>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</si>
  <si>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</si>
  <si>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</si>
  <si>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</si>
  <si>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</si>
  <si>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</si>
  <si>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</si>
  <si>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</si>
  <si>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</si>
  <si>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</si>
  <si>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</si>
  <si>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</si>
  <si>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</si>
  <si>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</si>
  <si>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</si>
  <si>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</si>
  <si>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</si>
  <si>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</si>
  <si>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</si>
  <si>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</si>
  <si>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</si>
  <si>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</si>
  <si>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</si>
  <si>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</si>
  <si>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</si>
  <si>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</si>
  <si>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</si>
  <si>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</si>
  <si>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</si>
  <si>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</si>
  <si>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</si>
  <si>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</si>
  <si>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</si>
  <si>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</si>
  <si>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</si>
  <si>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</si>
  <si>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</si>
  <si>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</si>
  <si>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</si>
  <si>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</si>
  <si>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</si>
  <si>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</si>
  <si>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</si>
  <si>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</si>
  <si>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</si>
  <si>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</si>
  <si>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</si>
  <si>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</si>
  <si>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</si>
  <si>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</si>
  <si>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</si>
  <si>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</si>
  <si>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</si>
  <si>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</si>
  <si>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</si>
  <si>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</si>
  <si>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</si>
  <si>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</si>
  <si>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</si>
  <si>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</si>
  <si>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</si>
  <si>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</si>
  <si>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</si>
  <si>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</si>
  <si>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</si>
  <si>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</si>
  <si>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</si>
  <si>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</si>
  <si>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</si>
  <si>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</si>
  <si>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</si>
  <si>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</si>
  <si>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</si>
  <si>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</si>
  <si>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</si>
  <si>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</si>
  <si>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</si>
  <si>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</si>
  <si>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</si>
  <si>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</si>
  <si>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</si>
  <si>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</si>
  <si>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</si>
  <si>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</si>
  <si>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</si>
  <si>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</si>
  <si>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</si>
  <si>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</si>
  <si>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</si>
  <si>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</si>
  <si>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</si>
  <si>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</si>
  <si>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</si>
  <si>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</si>
  <si>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</si>
  <si>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</si>
  <si>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</si>
  <si>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</si>
  <si>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</si>
  <si>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</si>
  <si>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</si>
  <si>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</si>
  <si>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</si>
  <si>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</si>
  <si>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</si>
  <si>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</si>
  <si>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</si>
  <si>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</si>
  <si>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</si>
  <si>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</si>
  <si>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</si>
  <si>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</si>
  <si>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</si>
  <si>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</si>
  <si>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</si>
  <si>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</si>
  <si>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</si>
  <si>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</si>
  <si>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</si>
  <si>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</si>
  <si>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</si>
  <si>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</si>
  <si>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</si>
  <si>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</si>
  <si>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</si>
  <si>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</si>
  <si>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</si>
  <si>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</si>
  <si>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</si>
  <si>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</si>
  <si>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</si>
  <si>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</si>
  <si>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</si>
  <si>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</si>
  <si>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</si>
  <si>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</si>
  <si>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</si>
  <si>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</si>
  <si>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</si>
  <si>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</si>
  <si>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</si>
  <si>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</si>
  <si>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</si>
  <si>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</si>
  <si>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</si>
  <si>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</si>
  <si>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</si>
  <si>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</si>
  <si>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</si>
  <si>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</si>
  <si>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</si>
  <si>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</si>
  <si>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</si>
  <si>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</si>
  <si>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</si>
  <si>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</si>
  <si>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</si>
  <si>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</si>
  <si>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</si>
  <si>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</si>
  <si>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</si>
  <si>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</si>
  <si>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</si>
  <si>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</si>
  <si>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</si>
  <si>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</si>
  <si>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</si>
  <si>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</si>
  <si>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</si>
  <si>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</si>
  <si>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</si>
  <si>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</si>
  <si>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</si>
  <si>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</si>
  <si>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</si>
  <si>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</si>
  <si>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</si>
  <si>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</si>
  <si>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</si>
  <si>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</si>
  <si>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</si>
  <si>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</si>
  <si>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</si>
  <si>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</si>
  <si>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</si>
  <si>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</si>
  <si>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</si>
  <si>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</si>
  <si>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</si>
  <si>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</si>
  <si>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</si>
  <si>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</si>
  <si>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</si>
  <si>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</si>
  <si>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</si>
  <si>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</si>
  <si>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</si>
  <si>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</si>
  <si>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</si>
  <si>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</si>
  <si>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</si>
  <si>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</si>
  <si>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</si>
  <si>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</si>
  <si>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</si>
  <si>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</si>
  <si>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</si>
  <si>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</si>
  <si>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</si>
  <si>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</si>
  <si>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</si>
  <si>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</si>
  <si>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</si>
  <si>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</si>
  <si>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</si>
  <si>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</si>
  <si>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</si>
  <si>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</si>
  <si>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</si>
  <si>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</si>
  <si>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</si>
  <si>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</si>
  <si>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</si>
  <si>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</si>
  <si>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</si>
  <si>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</si>
  <si>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</si>
  <si>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</si>
  <si>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</si>
  <si>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</si>
  <si>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</si>
  <si>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</si>
  <si>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</si>
  <si>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</si>
  <si>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</si>
  <si>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</si>
  <si>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</si>
  <si>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</si>
  <si>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</si>
  <si>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</si>
  <si>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</si>
  <si>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</si>
  <si>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</si>
  <si>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</si>
  <si>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</si>
  <si>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</si>
  <si>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</si>
  <si>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</si>
  <si>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</si>
  <si>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</si>
  <si>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</si>
  <si>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</si>
  <si>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</si>
  <si>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</si>
  <si>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</si>
  <si>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</si>
  <si>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</si>
  <si>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</si>
  <si>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</si>
  <si>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</si>
  <si>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</si>
  <si>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</si>
  <si>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</si>
  <si>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</si>
  <si>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</si>
  <si>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</si>
  <si>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</si>
  <si>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</si>
  <si>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</si>
  <si>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</si>
  <si>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</si>
  <si>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</si>
  <si>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</si>
  <si>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</si>
  <si>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</si>
  <si>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</si>
  <si>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</si>
  <si>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</si>
  <si>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</si>
  <si>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</si>
  <si>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</si>
  <si>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</si>
  <si>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</si>
  <si>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</si>
  <si>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</si>
  <si>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</si>
  <si>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</si>
  <si>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</si>
  <si>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</si>
  <si>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</si>
  <si>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</si>
  <si>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</si>
  <si>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</si>
  <si>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</si>
  <si>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</si>
  <si>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</si>
  <si>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</si>
  <si>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</si>
  <si>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</si>
  <si>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</si>
  <si>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</si>
  <si>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</si>
  <si>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</si>
  <si>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</si>
  <si>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</si>
  <si>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</si>
  <si>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</si>
  <si>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</si>
  <si>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</si>
  <si>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</si>
  <si>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</si>
  <si>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</si>
  <si>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</si>
  <si>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</si>
  <si>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</si>
  <si>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</si>
  <si>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</si>
  <si>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</si>
  <si>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</si>
  <si>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</si>
  <si>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</si>
  <si>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</si>
  <si>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</si>
  <si>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</si>
  <si>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</si>
  <si>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</si>
  <si>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</si>
  <si>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</si>
  <si>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</si>
  <si>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</si>
  <si>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</si>
  <si>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</si>
  <si>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</si>
  <si>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</si>
  <si>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</si>
  <si>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</si>
  <si>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</si>
  <si>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</si>
  <si>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</si>
  <si>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</si>
  <si>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</si>
  <si>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</si>
  <si>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</si>
  <si>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</si>
  <si>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</si>
  <si>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</si>
  <si>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</si>
  <si>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</si>
  <si>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</si>
  <si>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</si>
  <si>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</si>
  <si>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</si>
  <si>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</si>
  <si>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</si>
  <si>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</si>
  <si>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</si>
  <si>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</si>
  <si>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</si>
  <si>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</si>
  <si>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</si>
  <si>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</si>
  <si>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</si>
  <si>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</si>
  <si>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</si>
  <si>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</si>
  <si>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</si>
  <si>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</si>
  <si>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</si>
  <si>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</si>
  <si>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</si>
  <si>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</si>
  <si>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</si>
  <si>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</si>
  <si>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</si>
  <si>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</si>
  <si>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</si>
  <si>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</si>
  <si>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</si>
  <si>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</si>
  <si>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</si>
  <si>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</si>
  <si>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</si>
  <si>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</si>
  <si>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</si>
  <si>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</si>
  <si>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</si>
  <si>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</si>
  <si>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</si>
  <si>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</si>
  <si>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</si>
  <si>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</si>
  <si>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</si>
  <si>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</si>
  <si>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</si>
  <si>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</si>
  <si>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</si>
  <si>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</si>
  <si>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</si>
  <si>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</si>
  <si>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</si>
  <si>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</si>
  <si>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</si>
  <si>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</si>
  <si>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</si>
  <si>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</si>
  <si>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</si>
  <si>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</si>
  <si>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</si>
  <si>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</si>
  <si>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</si>
  <si>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</si>
  <si>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</si>
  <si>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</si>
  <si>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</si>
  <si>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</si>
  <si>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</si>
  <si>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</si>
  <si>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</si>
  <si>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</si>
  <si>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</si>
  <si>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</si>
  <si>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</si>
  <si>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</si>
  <si>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</si>
  <si>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</si>
  <si>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</si>
  <si>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</si>
  <si>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</si>
  <si>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</si>
  <si>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</si>
  <si>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</si>
  <si>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</si>
  <si>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</si>
  <si>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</si>
  <si>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</si>
  <si>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</si>
  <si>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</si>
  <si>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</si>
  <si>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</si>
  <si>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</si>
  <si>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</si>
  <si>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</si>
  <si>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</si>
  <si>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</si>
  <si>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</si>
  <si>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</si>
  <si>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</si>
  <si>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</si>
  <si>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</si>
  <si>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</si>
  <si>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</si>
  <si>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</si>
  <si>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</si>
  <si>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</si>
  <si>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</si>
  <si>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</si>
  <si>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</si>
  <si>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</si>
  <si>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</si>
  <si>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</si>
  <si>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</si>
  <si>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</si>
  <si>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</si>
  <si>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</si>
  <si>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</si>
  <si>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</si>
  <si>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</si>
  <si>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</si>
  <si>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</si>
  <si>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</si>
  <si>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</si>
  <si>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</si>
  <si>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</si>
  <si>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</si>
  <si>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</si>
  <si>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</si>
  <si>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</si>
  <si>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</si>
  <si>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</si>
  <si>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</si>
  <si>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</si>
  <si>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</si>
  <si>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</si>
  <si>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</si>
  <si>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</si>
  <si>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</si>
  <si>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</si>
  <si>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</si>
  <si>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</si>
  <si>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</si>
  <si>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</si>
  <si>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</si>
  <si>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</si>
  <si>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</si>
  <si>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</si>
  <si>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</si>
  <si>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</si>
  <si>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</si>
  <si>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</si>
  <si>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</si>
  <si>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</si>
  <si>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</si>
  <si>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</si>
  <si>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</si>
  <si>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</si>
  <si>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</si>
  <si>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</si>
  <si>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</si>
  <si>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</si>
  <si>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</si>
  <si>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</si>
  <si>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</si>
  <si>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</si>
  <si>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</si>
  <si>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</si>
  <si>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</si>
  <si>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</si>
  <si>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</si>
  <si>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</si>
  <si>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</si>
  <si>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</si>
  <si>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</si>
  <si>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</si>
  <si>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</si>
  <si>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</si>
  <si>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</si>
  <si>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</si>
  <si>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</si>
  <si>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</si>
  <si>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</si>
  <si>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</si>
  <si>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</si>
  <si>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</si>
  <si>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</si>
  <si>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</si>
  <si>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</si>
  <si>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</si>
  <si>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</si>
  <si>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</si>
  <si>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</si>
  <si>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</si>
  <si>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</si>
  <si>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</si>
  <si>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</si>
  <si>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</si>
  <si>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</si>
  <si>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</si>
  <si>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</si>
  <si>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</si>
  <si>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</si>
  <si>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</si>
  <si>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</si>
  <si>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</si>
  <si>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</si>
  <si>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</si>
  <si>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</si>
  <si>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</si>
  <si>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</si>
  <si>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</si>
  <si>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</si>
  <si>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</si>
  <si>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</si>
  <si>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</si>
  <si>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</si>
  <si>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</si>
  <si>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</si>
  <si>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</si>
  <si>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</si>
  <si>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</si>
  <si>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</si>
  <si>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</si>
  <si>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</si>
  <si>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</si>
  <si>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</si>
  <si>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</si>
  <si>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</si>
  <si>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</si>
  <si>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</si>
  <si>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</si>
  <si>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</si>
  <si>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</si>
  <si>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</si>
  <si>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</si>
  <si>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</si>
  <si>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</si>
  <si>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</si>
  <si>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</si>
  <si>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</si>
  <si>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</si>
  <si>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</si>
  <si>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</si>
  <si>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</si>
  <si>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</si>
  <si>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</si>
  <si>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</si>
  <si>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</si>
  <si>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</si>
  <si>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</si>
  <si>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</si>
  <si>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</si>
  <si>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</si>
  <si>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</si>
  <si>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</si>
  <si>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</si>
  <si>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</si>
  <si>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</si>
  <si>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</si>
  <si>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</si>
  <si>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</si>
  <si>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</si>
  <si>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</si>
  <si>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</si>
  <si>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</si>
  <si>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</si>
  <si>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</si>
  <si>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</si>
  <si>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</si>
  <si>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</si>
  <si>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</si>
  <si>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</si>
  <si>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</si>
  <si>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</si>
  <si>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</si>
  <si>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</si>
  <si>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</si>
  <si>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</si>
  <si>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</si>
  <si>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</si>
  <si>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</si>
  <si>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</si>
  <si>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</si>
  <si>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</si>
  <si>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</si>
  <si>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</si>
  <si>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</si>
  <si>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</si>
  <si>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</si>
  <si>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</si>
  <si>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</si>
  <si>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</si>
  <si>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</si>
  <si>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</si>
  <si>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</si>
  <si>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</si>
  <si>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</si>
  <si>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</si>
  <si>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</si>
  <si>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</si>
  <si>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</si>
  <si>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</si>
  <si>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</si>
  <si>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</si>
  <si>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</si>
  <si>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</si>
  <si>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</si>
  <si>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</si>
  <si>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</si>
  <si>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</si>
  <si>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</si>
  <si>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</si>
  <si>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</si>
  <si>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</si>
  <si>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</si>
  <si>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</si>
  <si>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</si>
  <si>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</si>
  <si>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</si>
  <si>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</si>
  <si>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</si>
  <si>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</si>
  <si>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</si>
  <si>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</si>
  <si>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</si>
  <si>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</si>
  <si>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</si>
  <si>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</si>
  <si>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</si>
  <si>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</si>
  <si>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</si>
  <si>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</si>
  <si>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</si>
  <si>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</si>
  <si>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</si>
  <si>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</si>
  <si>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</si>
  <si>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</si>
  <si>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</si>
  <si>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</si>
  <si>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</si>
  <si>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</si>
  <si>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</si>
  <si>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</si>
  <si>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</si>
  <si>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</si>
  <si>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</si>
  <si>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</si>
  <si>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</si>
  <si>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</si>
  <si>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</si>
  <si>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</si>
  <si>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</si>
  <si>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</si>
  <si>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</si>
  <si>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</si>
  <si>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</si>
  <si>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</si>
  <si>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</si>
  <si>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</si>
  <si>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</si>
  <si>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</si>
  <si>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</si>
  <si>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</si>
  <si>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</si>
  <si>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</si>
  <si>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</si>
  <si>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</si>
  <si>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</si>
  <si>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</si>
  <si>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</si>
  <si>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</si>
  <si>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</si>
  <si>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</si>
  <si>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</si>
  <si>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</si>
  <si>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</si>
  <si>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</si>
  <si>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</si>
  <si>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</si>
  <si>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</si>
  <si>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</si>
  <si>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</si>
  <si>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</si>
  <si>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</si>
  <si>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</si>
  <si>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</si>
  <si>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</si>
  <si>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</si>
  <si>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</si>
  <si>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</si>
  <si>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</si>
  <si>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</si>
  <si>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</si>
  <si>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</si>
  <si>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</si>
  <si>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</si>
  <si>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</si>
  <si>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</si>
  <si>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</si>
  <si>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</si>
  <si>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</si>
  <si>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</si>
  <si>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</si>
  <si>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</si>
  <si>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</si>
  <si>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</si>
  <si>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</si>
  <si>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</si>
  <si>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</si>
  <si>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</si>
  <si>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</si>
  <si>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</si>
  <si>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</si>
  <si>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</si>
  <si>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</si>
  <si>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</si>
  <si>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</si>
  <si>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</si>
  <si>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</si>
  <si>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</si>
  <si>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</si>
  <si>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</si>
  <si>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</si>
  <si>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</si>
  <si>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</si>
  <si>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</si>
  <si>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</si>
  <si>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</si>
  <si>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</si>
  <si>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</si>
  <si>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</si>
  <si>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</si>
  <si>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</si>
  <si>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</si>
  <si>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</si>
  <si>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</si>
  <si>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</si>
  <si>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</si>
  <si>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</si>
  <si>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</si>
  <si>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</si>
  <si>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</si>
  <si>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</si>
  <si>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</si>
  <si>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</si>
  <si>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</si>
  <si>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</si>
  <si>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</si>
  <si>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</si>
  <si>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</si>
  <si>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</si>
  <si>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</si>
  <si>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</si>
  <si>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</si>
  <si>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</si>
  <si>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</si>
  <si>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</si>
  <si>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</si>
  <si>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</si>
  <si>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</si>
  <si>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</si>
  <si>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</si>
  <si>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</si>
  <si>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</si>
  <si>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</si>
  <si>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</si>
  <si>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</si>
  <si>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</si>
  <si>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</si>
  <si>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</si>
  <si>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</si>
  <si>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</si>
  <si>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</si>
  <si>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</si>
  <si>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</si>
  <si>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</si>
  <si>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</si>
  <si>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</si>
  <si>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</si>
  <si>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</si>
  <si>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</si>
  <si>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</si>
  <si>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</si>
  <si>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</si>
  <si>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</si>
  <si>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</si>
  <si>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</si>
  <si>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</si>
  <si>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</si>
  <si>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</si>
  <si>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</si>
  <si>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</si>
  <si>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</si>
  <si>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</si>
  <si>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</si>
  <si>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</si>
  <si>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</si>
  <si>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</si>
  <si>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</si>
  <si>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</si>
  <si>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</si>
  <si>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</si>
  <si>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</si>
  <si>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</si>
  <si>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</si>
  <si>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</si>
  <si>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</si>
  <si>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</si>
  <si>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</si>
  <si>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</si>
  <si>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</si>
  <si>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</si>
  <si>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</si>
  <si>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</si>
  <si>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</si>
  <si>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</si>
  <si>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</si>
  <si>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</si>
  <si>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</si>
  <si>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</si>
  <si>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</si>
  <si>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</si>
  <si>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</si>
  <si>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</si>
  <si>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</si>
  <si>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</si>
  <si>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</si>
  <si>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</si>
  <si>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</si>
  <si>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</si>
  <si>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</si>
  <si>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</si>
  <si>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</si>
  <si>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</si>
  <si>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</si>
  <si>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</si>
  <si>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</si>
  <si>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</si>
  <si>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</si>
  <si>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</si>
  <si>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</si>
  <si>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</si>
  <si>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</si>
  <si>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</si>
  <si>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</si>
  <si>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</si>
  <si>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</si>
  <si>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</si>
  <si>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</si>
  <si>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</si>
  <si>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</si>
  <si>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</si>
  <si>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</si>
  <si>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</si>
  <si>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</si>
  <si>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</si>
  <si>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</si>
  <si>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</si>
  <si>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</si>
  <si>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</si>
  <si>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</si>
  <si>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</si>
  <si>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</si>
  <si>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</si>
  <si>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</si>
  <si>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</si>
  <si>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</si>
  <si>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</si>
  <si>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</si>
  <si>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</si>
  <si>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</si>
  <si>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</si>
  <si>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</si>
  <si>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</si>
  <si>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</si>
  <si>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</si>
  <si>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</si>
  <si>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</si>
  <si>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</si>
  <si>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</si>
  <si>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</si>
  <si>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</si>
  <si>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</si>
  <si>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</si>
  <si>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</si>
  <si>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</si>
  <si>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</si>
  <si>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</si>
  <si>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</si>
  <si>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</si>
  <si>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</si>
  <si>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</si>
  <si>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</si>
  <si>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</si>
  <si>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</si>
  <si>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</si>
  <si>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</si>
  <si>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</si>
  <si>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</si>
  <si>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</si>
  <si>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</si>
  <si>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</si>
  <si>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</si>
  <si>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</si>
  <si>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</si>
  <si>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</si>
  <si>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</si>
  <si>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</si>
  <si>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</si>
  <si>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</si>
  <si>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</si>
  <si>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</si>
  <si>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</si>
  <si>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</si>
  <si>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</si>
  <si>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</si>
  <si>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</si>
  <si>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</si>
  <si>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</si>
  <si>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</si>
  <si>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</si>
  <si>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</si>
  <si>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</si>
  <si>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</si>
  <si>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</si>
  <si>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</si>
  <si>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</si>
  <si>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</si>
  <si>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</si>
  <si>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</si>
  <si>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</si>
  <si>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</si>
  <si>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</si>
  <si>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</si>
  <si>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</si>
  <si>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</si>
  <si>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</si>
  <si>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</si>
  <si>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</si>
  <si>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</si>
  <si>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</si>
  <si>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</si>
  <si>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</si>
  <si>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</si>
  <si>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</si>
  <si>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</si>
  <si>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</si>
  <si>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</si>
  <si>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</si>
  <si>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</si>
  <si>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</si>
  <si>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</si>
  <si>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</si>
  <si>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</si>
  <si>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</si>
  <si>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</si>
  <si>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</si>
  <si>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</si>
  <si>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</si>
  <si>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</si>
  <si>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</si>
  <si>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</si>
  <si>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</si>
  <si>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</si>
  <si>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</si>
  <si>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</si>
  <si>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</si>
  <si>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</si>
  <si>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</si>
  <si>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</si>
  <si>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</si>
  <si>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</si>
  <si>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</si>
  <si>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</si>
  <si>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</si>
  <si>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</si>
  <si>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</si>
  <si>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</si>
  <si>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</si>
  <si>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</si>
  <si>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</si>
  <si>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</si>
  <si>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</si>
  <si>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</si>
  <si>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</si>
  <si>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</si>
  <si>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</si>
  <si>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</si>
  <si>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</si>
  <si>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</si>
  <si>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</si>
  <si>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</si>
  <si>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</si>
  <si>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</si>
  <si>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</si>
  <si>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</si>
  <si>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</si>
  <si>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</si>
  <si>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</si>
  <si>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</si>
  <si>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</si>
  <si>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</si>
  <si>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</si>
  <si>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</si>
  <si>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</si>
  <si>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</si>
  <si>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</si>
  <si>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</si>
  <si>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</si>
  <si>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</si>
  <si>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</si>
  <si>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</si>
  <si>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</si>
  <si>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</si>
  <si>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</si>
  <si>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</si>
  <si>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</si>
  <si>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</si>
  <si>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</si>
  <si>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</si>
  <si>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</si>
  <si>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</si>
  <si>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</si>
  <si>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</si>
  <si>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</si>
  <si>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</si>
  <si>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</si>
  <si>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</si>
  <si>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</si>
  <si>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</si>
  <si>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</si>
  <si>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</si>
  <si>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</si>
  <si>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</si>
  <si>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</si>
  <si>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</si>
  <si>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</si>
  <si>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</si>
  <si>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</si>
  <si>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</si>
  <si>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</si>
  <si>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</si>
  <si>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</si>
  <si>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</si>
  <si>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</si>
  <si>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</si>
  <si>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</si>
  <si>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</si>
  <si>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</si>
  <si>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</si>
  <si>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</si>
  <si>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</si>
  <si>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</si>
  <si>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</si>
  <si>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</si>
  <si>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</si>
  <si>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</si>
  <si>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</si>
  <si>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</si>
  <si>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</si>
  <si>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</si>
  <si>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</si>
  <si>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</si>
  <si>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</si>
  <si>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</si>
  <si>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</si>
  <si>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</si>
  <si>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</si>
  <si>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</si>
  <si>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</si>
  <si>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</si>
  <si>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</si>
  <si>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</si>
  <si>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</si>
  <si>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</si>
  <si>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</si>
  <si>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</si>
  <si>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</si>
  <si>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</si>
  <si>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</si>
  <si>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</si>
  <si>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</si>
  <si>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</si>
  <si>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</si>
  <si>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</si>
  <si>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</si>
  <si>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</si>
  <si>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</si>
  <si>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</si>
  <si>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</si>
  <si>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</si>
  <si>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</si>
  <si>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</si>
  <si>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</si>
  <si>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</si>
  <si>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</si>
  <si>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</si>
  <si>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</si>
  <si>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</si>
  <si>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</si>
  <si>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</si>
  <si>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</si>
  <si>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</si>
  <si>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</si>
  <si>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</si>
  <si>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</si>
  <si>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</si>
  <si>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</si>
  <si>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</si>
  <si>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</si>
  <si>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</si>
  <si>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</si>
  <si>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</si>
  <si>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</si>
  <si>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</si>
  <si>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</si>
  <si>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</si>
  <si>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</si>
  <si>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</si>
  <si>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</si>
  <si>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</si>
  <si>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</si>
  <si>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</si>
  <si>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</si>
  <si>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</si>
  <si>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</si>
  <si>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</si>
  <si>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</si>
  <si>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</si>
  <si>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</si>
  <si>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</si>
  <si>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</si>
  <si>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</si>
  <si>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</si>
  <si>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</si>
  <si>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</si>
  <si>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</si>
  <si>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</si>
  <si>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</si>
  <si>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</si>
  <si>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</si>
  <si>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</si>
  <si>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</si>
  <si>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</si>
  <si>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</si>
  <si>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</si>
  <si>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</si>
  <si>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</si>
  <si>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</si>
  <si>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</si>
  <si>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</si>
  <si>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</si>
  <si>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</si>
  <si>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</si>
  <si>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</si>
  <si>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</si>
  <si>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</si>
  <si>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</si>
  <si>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</si>
  <si>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</si>
  <si>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</si>
  <si>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</si>
  <si>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</si>
  <si>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</si>
  <si>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</si>
  <si>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</si>
  <si>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</si>
  <si>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</si>
  <si>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</si>
  <si>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</si>
  <si>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</si>
  <si>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</si>
  <si>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</si>
  <si>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</si>
  <si>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</si>
  <si>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</si>
  <si>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</si>
  <si>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</si>
  <si>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</si>
  <si>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</si>
  <si>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</si>
  <si>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</si>
  <si>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</si>
  <si>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</si>
  <si>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</si>
  <si>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</si>
  <si>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</si>
  <si>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</si>
  <si>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</si>
  <si>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</si>
  <si>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</si>
  <si>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</si>
  <si>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</si>
  <si>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</si>
  <si>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</si>
  <si>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</si>
  <si>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</si>
  <si>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</si>
  <si>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</si>
  <si>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</si>
  <si>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</si>
  <si>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</si>
  <si>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</si>
  <si>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</si>
  <si>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</si>
  <si>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</si>
  <si>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</si>
  <si>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</si>
  <si>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</si>
  <si>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</si>
  <si>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</si>
  <si>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</si>
  <si>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</si>
  <si>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</si>
  <si>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</si>
  <si>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</si>
  <si>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</si>
  <si>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</si>
  <si>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</si>
  <si>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</si>
  <si>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</si>
  <si>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</si>
  <si>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</si>
  <si>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</si>
  <si>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</si>
  <si>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</si>
  <si>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</si>
  <si>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</si>
  <si>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</si>
  <si>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</si>
  <si>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</si>
  <si>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</si>
  <si>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</si>
  <si>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</si>
  <si>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</si>
  <si>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</si>
  <si>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</si>
  <si>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</si>
  <si>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</si>
  <si>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</si>
  <si>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</si>
  <si>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</si>
  <si>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</si>
  <si>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</si>
  <si>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</si>
  <si>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</si>
  <si>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</si>
  <si>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</si>
  <si>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</si>
  <si>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</si>
  <si>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</si>
  <si>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</si>
  <si>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</si>
  <si>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</si>
  <si>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</si>
  <si>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</si>
  <si>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</si>
  <si>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</si>
  <si>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</si>
  <si>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</si>
  <si>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</si>
  <si>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</si>
  <si>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</si>
  <si>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</si>
  <si>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</si>
  <si>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</si>
  <si>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</si>
  <si>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</si>
  <si>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</si>
  <si>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</si>
  <si>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</si>
  <si>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</si>
  <si>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</si>
  <si>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</si>
  <si>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</si>
  <si>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</si>
  <si>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</si>
  <si>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</si>
  <si>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</si>
  <si>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</si>
  <si>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</si>
  <si>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</si>
  <si>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</si>
  <si>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</si>
  <si>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</si>
  <si>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</si>
  <si>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</si>
  <si>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</si>
  <si>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</si>
  <si>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</si>
  <si>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</si>
  <si>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</si>
  <si>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</si>
  <si>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</si>
  <si>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</si>
  <si>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</si>
  <si>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</si>
  <si>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</si>
  <si>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</si>
  <si>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</si>
  <si>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</si>
  <si>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</si>
  <si>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</si>
  <si>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</si>
  <si>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</si>
  <si>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</si>
  <si>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</si>
  <si>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</si>
  <si>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</si>
  <si>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</si>
  <si>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</si>
  <si>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</si>
  <si>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</si>
  <si>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</si>
  <si>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</si>
  <si>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</si>
  <si>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</si>
  <si>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</si>
  <si>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</si>
  <si>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</si>
  <si>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</si>
  <si>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</si>
  <si>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</si>
  <si>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</si>
  <si>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</si>
  <si>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</si>
  <si>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</si>
  <si>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</si>
  <si>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</si>
  <si>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</si>
  <si>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</si>
  <si>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</si>
  <si>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</si>
  <si>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</si>
  <si>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</si>
  <si>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</si>
  <si>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</si>
  <si>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</si>
  <si>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</si>
  <si>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</si>
  <si>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</si>
  <si>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</si>
  <si>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</si>
  <si>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</si>
  <si>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</si>
  <si>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</si>
  <si>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</si>
  <si>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</si>
  <si>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</si>
  <si>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</si>
  <si>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</si>
  <si>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</si>
  <si>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</si>
  <si>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</si>
  <si>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</si>
  <si>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</si>
  <si>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</si>
  <si>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</si>
  <si>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</si>
  <si>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</si>
  <si>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</si>
  <si>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</si>
  <si>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</si>
  <si>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</si>
  <si>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</si>
  <si>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</si>
  <si>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</si>
  <si>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</si>
  <si>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</si>
  <si>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</si>
  <si>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</si>
  <si>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</si>
  <si>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</si>
  <si>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</si>
  <si>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</si>
  <si>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</si>
  <si>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</si>
  <si>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</si>
  <si>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</si>
  <si>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</si>
  <si>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</si>
  <si>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</si>
  <si>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</si>
  <si>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</si>
  <si>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</si>
  <si>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</si>
  <si>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</si>
  <si>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</si>
  <si>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</si>
  <si>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</si>
  <si>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</si>
  <si>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</si>
  <si>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</si>
  <si>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</si>
  <si>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</si>
  <si>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</si>
  <si>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</si>
  <si>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</si>
  <si>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</si>
  <si>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</si>
  <si>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</si>
  <si>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</si>
  <si>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</si>
  <si>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</si>
  <si>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</si>
  <si>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</si>
  <si>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</si>
  <si>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</si>
  <si>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</si>
  <si>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</si>
  <si>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</si>
  <si>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</si>
  <si>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</si>
  <si>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</si>
  <si>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</si>
  <si>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</si>
  <si>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</si>
  <si>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</si>
  <si>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</si>
  <si>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</si>
  <si>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</si>
  <si>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</si>
  <si>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</si>
  <si>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</si>
  <si>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</si>
  <si>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</si>
  <si>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</si>
  <si>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</si>
  <si>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</si>
  <si>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</si>
  <si>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</si>
  <si>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</si>
  <si>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</si>
  <si>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</si>
  <si>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</si>
  <si>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</si>
  <si>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</si>
  <si>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</si>
  <si>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</si>
  <si>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</si>
  <si>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</si>
  <si>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</si>
  <si>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</si>
  <si>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</si>
  <si>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</si>
  <si>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</si>
  <si>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</si>
  <si>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</si>
  <si>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</si>
  <si>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</si>
  <si>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</si>
  <si>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</si>
  <si>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</si>
  <si>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</si>
  <si>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</si>
  <si>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</si>
  <si>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</si>
  <si>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</si>
  <si>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</si>
  <si>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</si>
  <si>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</si>
  <si>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</si>
  <si>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</si>
  <si>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</si>
  <si>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</si>
  <si>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</si>
  <si>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</si>
  <si>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</si>
  <si>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</si>
  <si>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</si>
  <si>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</si>
  <si>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</si>
  <si>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</si>
  <si>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</si>
  <si>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</si>
  <si>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</si>
  <si>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</si>
  <si>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</si>
  <si>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</si>
  <si>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</si>
  <si>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</si>
  <si>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</si>
  <si>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</si>
  <si>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</si>
  <si>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</si>
  <si>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</si>
  <si>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</si>
  <si>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</si>
  <si>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</si>
  <si>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</si>
  <si>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</si>
  <si>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</si>
  <si>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</si>
  <si>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</si>
  <si>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</si>
  <si>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</si>
  <si>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</si>
  <si>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</si>
  <si>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</si>
  <si>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</si>
  <si>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</si>
  <si>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</si>
  <si>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</si>
  <si>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</si>
  <si>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</si>
  <si>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</si>
  <si>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</si>
  <si>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</si>
  <si>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</si>
  <si>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</si>
  <si>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</si>
  <si>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</si>
  <si>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</si>
  <si>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</si>
  <si>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</si>
  <si>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</si>
  <si>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</si>
  <si>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</si>
  <si>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</si>
  <si>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</si>
  <si>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</si>
  <si>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</si>
  <si>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</si>
  <si>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</si>
  <si>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</si>
  <si>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</si>
  <si>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</si>
  <si>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</si>
  <si>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</si>
  <si>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</si>
  <si>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</si>
  <si>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</si>
  <si>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</si>
  <si>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</si>
  <si>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</si>
  <si>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</si>
  <si>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</si>
  <si>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</si>
  <si>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</si>
  <si>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</si>
  <si>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</si>
  <si>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</si>
  <si>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</si>
  <si>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</si>
  <si>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</si>
  <si>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</si>
  <si>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</si>
  <si>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</si>
  <si>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</si>
  <si>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</si>
  <si>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</si>
  <si>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</si>
  <si>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</si>
  <si>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</si>
  <si>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</si>
  <si>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</si>
  <si>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</si>
  <si>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</si>
  <si>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</si>
  <si>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</si>
  <si>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</si>
  <si>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</si>
  <si>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</si>
  <si>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</si>
  <si>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</si>
  <si>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</si>
  <si>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</si>
  <si>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</si>
  <si>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</si>
  <si>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</si>
  <si>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</si>
  <si>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</si>
  <si>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</si>
  <si>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</si>
  <si>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</si>
  <si>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</si>
  <si>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</si>
  <si>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</si>
  <si>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</si>
  <si>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</si>
  <si>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</si>
  <si>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</si>
  <si>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</si>
  <si>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</si>
  <si>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</si>
  <si>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</si>
  <si>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</si>
  <si>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</si>
  <si>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</si>
  <si>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</si>
  <si>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</si>
  <si>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</si>
  <si>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</si>
  <si>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</si>
  <si>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</si>
  <si>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</si>
  <si>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</si>
  <si>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</si>
  <si>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</si>
  <si>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</si>
  <si>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</si>
  <si>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</si>
  <si>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</si>
  <si>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</si>
  <si>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</si>
  <si>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</si>
  <si>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</si>
  <si>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</si>
  <si>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</si>
  <si>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</si>
  <si>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</si>
  <si>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</si>
  <si>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</si>
  <si>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</si>
  <si>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</si>
  <si>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</si>
  <si>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</si>
  <si>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</si>
  <si>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</si>
  <si>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</si>
  <si>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</si>
  <si>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</si>
  <si>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</si>
  <si>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</si>
  <si>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</si>
  <si>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</si>
  <si>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</si>
  <si>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</si>
  <si>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</si>
  <si>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</si>
  <si>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</si>
  <si>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</si>
  <si>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</si>
  <si>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</si>
  <si>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</si>
  <si>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</si>
  <si>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</si>
  <si>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</si>
  <si>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</si>
  <si>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</si>
  <si>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</si>
  <si>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</si>
  <si>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</si>
  <si>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</si>
  <si>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</si>
  <si>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</si>
  <si>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</si>
  <si>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</si>
  <si>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</si>
  <si>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</si>
  <si>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</si>
  <si>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</si>
  <si>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</si>
  <si>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</si>
  <si>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</si>
  <si>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</si>
  <si>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</si>
  <si>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</si>
  <si>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</si>
  <si>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</si>
  <si>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</si>
  <si>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</si>
  <si>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</si>
  <si>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</si>
  <si>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</si>
  <si>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</si>
  <si>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</si>
  <si>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</si>
  <si>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</si>
  <si>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</si>
  <si>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</si>
  <si>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</si>
  <si>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</si>
  <si>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</si>
  <si>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</si>
  <si>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</si>
  <si>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</si>
  <si>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</si>
  <si>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</si>
  <si>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</si>
  <si>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</si>
  <si>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</si>
  <si>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</si>
  <si>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</si>
  <si>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</si>
  <si>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</si>
  <si>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</si>
  <si>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</si>
  <si>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</si>
  <si>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</si>
  <si>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</si>
  <si>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</si>
  <si>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</si>
  <si>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</si>
  <si>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</si>
  <si>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</si>
  <si>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</si>
  <si>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</si>
  <si>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</si>
  <si>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</si>
  <si>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</si>
  <si>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</si>
  <si>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</si>
  <si>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</si>
  <si>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</si>
  <si>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</si>
  <si>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</si>
  <si>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</si>
  <si>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</si>
  <si>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</si>
  <si>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</si>
  <si>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</si>
  <si>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</si>
  <si>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</si>
  <si>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</si>
  <si>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</si>
  <si>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</si>
  <si>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</si>
  <si>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</si>
  <si>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</si>
  <si>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</si>
  <si>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</si>
  <si>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</si>
  <si>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</si>
  <si>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</si>
  <si>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</si>
  <si>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</si>
  <si>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</si>
  <si>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</si>
  <si>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</si>
  <si>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</si>
  <si>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</si>
  <si>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</si>
  <si>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</si>
  <si>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</si>
  <si>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</si>
  <si>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</si>
  <si>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</si>
  <si>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</si>
  <si>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</si>
  <si>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</si>
  <si>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</si>
  <si>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</si>
  <si>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</si>
  <si>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</si>
  <si>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</si>
  <si>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</si>
  <si>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</si>
  <si>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</si>
  <si>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</si>
  <si>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</si>
  <si>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</si>
  <si>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</si>
  <si>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</si>
  <si>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</si>
  <si>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</si>
  <si>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</si>
  <si>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</si>
  <si>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</si>
  <si>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</si>
  <si>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</si>
  <si>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</si>
  <si>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</si>
  <si>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</si>
  <si>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</si>
  <si>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</si>
  <si>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</si>
  <si>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</si>
  <si>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</si>
  <si>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</si>
  <si>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</si>
  <si>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</si>
  <si>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</si>
  <si>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</si>
  <si>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</si>
  <si>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</si>
  <si>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</si>
  <si>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</si>
  <si>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</si>
  <si>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</si>
  <si>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</si>
  <si>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</si>
  <si>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</si>
  <si>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</si>
  <si>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</si>
  <si>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</si>
  <si>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</si>
  <si>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</si>
  <si>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</si>
  <si>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</si>
  <si>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</si>
  <si>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</si>
  <si>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</si>
  <si>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</si>
  <si>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</si>
  <si>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</si>
  <si>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</si>
  <si>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</si>
  <si>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</si>
  <si>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</si>
  <si>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</si>
  <si>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</si>
  <si>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</si>
  <si>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</si>
  <si>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</si>
  <si>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</si>
  <si>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</si>
  <si>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</si>
  <si>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</si>
  <si>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</si>
  <si>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</si>
  <si>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</si>
  <si>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</si>
  <si>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</si>
  <si>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</si>
  <si>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</si>
  <si>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</si>
  <si>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</si>
  <si>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</si>
  <si>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</si>
  <si>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</si>
  <si>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</si>
  <si>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</si>
  <si>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</si>
  <si>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</si>
  <si>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</si>
  <si>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</si>
  <si>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</si>
  <si>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</si>
  <si>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</si>
  <si>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</si>
  <si>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</si>
  <si>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</si>
  <si>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</si>
  <si>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</si>
  <si>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</si>
  <si>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</si>
  <si>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</si>
  <si>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</si>
  <si>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</si>
  <si>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</si>
  <si>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</si>
  <si>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</si>
  <si>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</si>
  <si>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</si>
  <si>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</si>
  <si>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</si>
  <si>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</si>
  <si>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</si>
  <si>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</si>
  <si>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</si>
  <si>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</si>
  <si>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</si>
  <si>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</si>
  <si>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</si>
  <si>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</si>
  <si>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</si>
  <si>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</si>
  <si>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</si>
  <si>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</si>
  <si>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</si>
  <si>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</si>
  <si>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</si>
  <si>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</si>
  <si>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</si>
  <si>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</si>
  <si>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</si>
  <si>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</si>
  <si>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</si>
  <si>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</si>
  <si>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</si>
  <si>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</si>
  <si>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</si>
  <si>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</si>
  <si>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</si>
  <si>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</si>
  <si>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</si>
  <si>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</si>
  <si>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</si>
  <si>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</si>
  <si>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</si>
  <si>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</si>
  <si>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</si>
  <si>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</si>
  <si>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</si>
  <si>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</si>
  <si>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</si>
  <si>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</si>
  <si>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</si>
  <si>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</si>
  <si>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</si>
  <si>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</si>
  <si>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</si>
  <si>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</si>
  <si>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</si>
  <si>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</si>
  <si>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</si>
  <si>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</si>
  <si>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</si>
  <si>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</si>
  <si>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</si>
  <si>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</si>
  <si>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</si>
  <si>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</si>
  <si>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</si>
  <si>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</si>
  <si>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</si>
  <si>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</si>
  <si>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</si>
  <si>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</si>
  <si>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</si>
  <si>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</si>
  <si>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</si>
  <si>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</si>
  <si>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</si>
  <si>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</si>
  <si>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</si>
  <si>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</si>
  <si>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</si>
  <si>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</si>
  <si>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</si>
  <si>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</si>
  <si>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</si>
  <si>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</si>
  <si>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</si>
  <si>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</si>
  <si>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</si>
  <si>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</si>
  <si>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</si>
  <si>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</si>
  <si>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</si>
  <si>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</si>
  <si>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</si>
  <si>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</si>
  <si>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</si>
  <si>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</si>
  <si>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</si>
  <si>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</si>
  <si>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</si>
  <si>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</si>
  <si>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</si>
  <si>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</si>
  <si>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</si>
  <si>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</si>
  <si>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</si>
  <si>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</si>
  <si>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</si>
  <si>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</si>
  <si>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</si>
  <si>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</si>
  <si>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</si>
  <si>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</si>
  <si>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</si>
  <si>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</si>
  <si>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</si>
  <si>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</si>
  <si>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</si>
  <si>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</si>
  <si>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</si>
  <si>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</si>
  <si>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</si>
  <si>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</si>
  <si>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</si>
  <si>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</si>
  <si>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</si>
  <si>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</si>
  <si>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</si>
  <si>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</si>
  <si>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</si>
  <si>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</si>
  <si>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</si>
  <si>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</si>
  <si>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</si>
  <si>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</si>
  <si>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</si>
  <si>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</si>
  <si>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</si>
  <si>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</si>
  <si>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</si>
  <si>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</si>
  <si>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</si>
  <si>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</si>
  <si>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</si>
  <si>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</si>
  <si>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</si>
  <si>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</si>
  <si>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</si>
  <si>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</si>
  <si>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</si>
  <si>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</si>
  <si>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</si>
  <si>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</si>
  <si>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</si>
  <si>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</si>
  <si>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</si>
  <si>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</si>
  <si>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</si>
  <si>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</si>
  <si>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</si>
  <si>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</si>
  <si>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</si>
  <si>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</si>
  <si>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</si>
  <si>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</si>
  <si>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</si>
  <si>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</si>
  <si>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</si>
  <si>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</si>
  <si>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</si>
  <si>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</si>
  <si>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</si>
  <si>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</si>
  <si>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</si>
  <si>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</si>
  <si>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</si>
  <si>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</si>
  <si>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</si>
  <si>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</si>
  <si>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</si>
  <si>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</si>
  <si>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</si>
  <si>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</si>
  <si>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</si>
  <si>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</si>
  <si>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</si>
  <si>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</si>
  <si>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</si>
  <si>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</si>
  <si>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</si>
  <si>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</si>
  <si>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</si>
  <si>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</si>
  <si>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</si>
  <si>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</si>
  <si>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</si>
  <si>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</si>
  <si>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</si>
  <si>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</si>
  <si>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</si>
  <si>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</si>
  <si>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</si>
  <si>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</si>
  <si>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</si>
  <si>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</si>
  <si>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</si>
  <si>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</si>
  <si>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</si>
  <si>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</si>
  <si>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</si>
  <si>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</si>
  <si>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</si>
  <si>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</si>
  <si>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</si>
  <si>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</si>
  <si>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</si>
  <si>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</si>
  <si>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</si>
  <si>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</si>
  <si>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</si>
  <si>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</si>
  <si>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</si>
  <si>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</si>
  <si>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</si>
  <si>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</si>
  <si>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</si>
  <si>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</si>
  <si>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</si>
  <si>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</si>
  <si>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</si>
  <si>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</si>
  <si>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</si>
  <si>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</si>
  <si>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</si>
  <si>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</si>
  <si>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</si>
  <si>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</si>
  <si>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</si>
  <si>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</si>
  <si>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</si>
  <si>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</si>
  <si>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</si>
  <si>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</si>
  <si>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</si>
  <si>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</si>
  <si>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</si>
  <si>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</si>
  <si>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</si>
  <si>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</si>
  <si>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</si>
  <si>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</si>
  <si>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</si>
  <si>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</si>
  <si>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</si>
  <si>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</si>
  <si>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</si>
  <si>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</si>
  <si>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</si>
  <si>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</si>
  <si>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</si>
  <si>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</si>
  <si>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</si>
  <si>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</si>
  <si>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</si>
  <si>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</si>
  <si>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</si>
  <si>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</si>
  <si>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</si>
  <si>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</si>
  <si>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</si>
  <si>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</si>
  <si>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</si>
  <si>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</si>
  <si>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</si>
  <si>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</si>
  <si>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</si>
  <si>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</si>
  <si>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</si>
  <si>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</si>
  <si>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</si>
  <si>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</si>
  <si>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</si>
  <si>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</si>
  <si>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</si>
  <si>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</si>
  <si>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</si>
  <si>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</si>
  <si>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</si>
  <si>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</si>
  <si>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</si>
  <si>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</si>
  <si>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</si>
  <si>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</si>
  <si>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</si>
  <si>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</si>
  <si>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</si>
  <si>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</si>
  <si>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</si>
  <si>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</si>
  <si>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</si>
  <si>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</si>
  <si>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</si>
  <si>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</si>
  <si>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</si>
  <si>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</si>
  <si>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</si>
  <si>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</si>
  <si>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</si>
  <si>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</si>
  <si>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</si>
  <si>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</si>
  <si>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</si>
  <si>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</si>
  <si>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</si>
  <si>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</si>
  <si>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</si>
  <si>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</si>
  <si>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</si>
  <si>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</si>
  <si>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</si>
  <si>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</si>
  <si>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</si>
  <si>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</si>
  <si>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</si>
  <si>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</si>
  <si>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</si>
  <si>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</si>
  <si>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</si>
  <si>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</si>
  <si>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</si>
  <si>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</si>
  <si>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</si>
  <si>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</si>
  <si>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</si>
  <si>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</si>
  <si>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</si>
  <si>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</si>
  <si>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</si>
  <si>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</si>
  <si>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</si>
  <si>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</si>
  <si>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</si>
  <si>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</si>
  <si>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</si>
  <si>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</si>
  <si>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</si>
  <si>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</si>
  <si>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</si>
  <si>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</si>
  <si>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</si>
  <si>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</si>
  <si>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</si>
  <si>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</si>
  <si>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</si>
  <si>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</si>
  <si>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</si>
  <si>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</si>
  <si>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</si>
  <si>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</si>
  <si>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</si>
  <si>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</si>
  <si>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</si>
  <si>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</si>
  <si>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</si>
  <si>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</si>
  <si>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</si>
  <si>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</si>
  <si>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</si>
  <si>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</si>
  <si>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</si>
  <si>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</si>
  <si>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</si>
  <si>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</si>
  <si>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</si>
  <si>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</si>
  <si>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</si>
  <si>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</si>
  <si>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</si>
  <si>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</si>
  <si>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</si>
  <si>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</si>
  <si>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</si>
  <si>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</si>
  <si>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</si>
  <si>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</si>
  <si>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</si>
  <si>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</si>
  <si>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</si>
  <si>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</si>
  <si>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</si>
  <si>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</si>
  <si>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</si>
  <si>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</si>
  <si>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</si>
  <si>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</si>
  <si>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</si>
  <si>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</si>
  <si>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</si>
  <si>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</si>
  <si>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</si>
  <si>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</si>
  <si>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</si>
  <si>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</si>
  <si>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</si>
  <si>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</si>
  <si>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</si>
  <si>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</si>
  <si>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</si>
  <si>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</si>
  <si>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</si>
  <si>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</si>
  <si>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</si>
  <si>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</si>
  <si>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</si>
  <si>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</si>
  <si>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</si>
  <si>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</si>
  <si>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</si>
  <si>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</si>
  <si>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</si>
  <si>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</si>
  <si>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</si>
  <si>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</si>
  <si>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</si>
  <si>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</si>
  <si>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</si>
  <si>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</si>
  <si>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</si>
  <si>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</si>
  <si>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</si>
  <si>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</si>
  <si>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</si>
  <si>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</si>
  <si>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</si>
  <si>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</si>
  <si>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</si>
  <si>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</si>
  <si>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</si>
  <si>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</si>
  <si>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</si>
  <si>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</si>
  <si>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</si>
  <si>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</si>
  <si>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</si>
  <si>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</si>
  <si>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</si>
  <si>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</si>
  <si>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</si>
  <si>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</si>
  <si>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</si>
  <si>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</si>
  <si>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</si>
  <si>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</si>
  <si>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</si>
  <si>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</si>
  <si>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</si>
  <si>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</si>
  <si>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</si>
  <si>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</si>
  <si>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</si>
  <si>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</si>
  <si>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</si>
  <si>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</si>
  <si>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</si>
  <si>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</si>
  <si>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</si>
  <si>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</si>
  <si>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</si>
  <si>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</si>
  <si>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</si>
  <si>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</si>
  <si>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</si>
  <si>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</si>
  <si>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</si>
  <si>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</si>
  <si>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</si>
  <si>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</si>
  <si>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</si>
  <si>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</si>
  <si>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</si>
  <si>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</si>
  <si>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</si>
  <si>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</si>
  <si>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</si>
  <si>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</si>
  <si>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</si>
  <si>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</si>
  <si>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</si>
  <si>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</si>
  <si>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</si>
  <si>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</si>
  <si>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</si>
  <si>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</si>
  <si>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</si>
  <si>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</si>
  <si>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</si>
  <si>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</si>
  <si>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</si>
  <si>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</si>
  <si>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</si>
  <si>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</si>
  <si>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</si>
  <si>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</si>
  <si>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</si>
  <si>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</si>
  <si>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</si>
  <si>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</si>
  <si>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</si>
  <si>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</si>
  <si>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</si>
  <si>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</si>
  <si>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</si>
  <si>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</si>
  <si>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</si>
  <si>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</si>
  <si>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</si>
  <si>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</si>
  <si>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</si>
  <si>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</si>
  <si>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</si>
  <si>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</si>
  <si>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</si>
  <si>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</si>
  <si>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</si>
  <si>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</si>
  <si>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</si>
  <si>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</si>
  <si>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</si>
  <si>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</si>
  <si>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</si>
  <si>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</si>
  <si>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</si>
  <si>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</si>
  <si>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</si>
  <si>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</si>
  <si>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</si>
  <si>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</si>
  <si>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</si>
  <si>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</si>
  <si>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</si>
  <si>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</si>
  <si>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</si>
  <si>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</si>
  <si>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</si>
  <si>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</si>
  <si>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</si>
  <si>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</si>
  <si>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</si>
  <si>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</si>
  <si>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</si>
  <si>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</si>
  <si>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</si>
  <si>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</si>
  <si>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</si>
  <si>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</si>
  <si>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</si>
  <si>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</si>
  <si>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</si>
  <si>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</si>
  <si>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</si>
  <si>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</si>
  <si>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</si>
  <si>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</si>
  <si>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</si>
  <si>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</si>
  <si>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</si>
  <si>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</si>
  <si>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</si>
  <si>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</si>
  <si>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</si>
  <si>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</si>
  <si>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</si>
  <si>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</si>
  <si>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</si>
  <si>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</si>
  <si>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</si>
  <si>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</si>
  <si>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</si>
  <si>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</si>
  <si>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</si>
  <si>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</si>
  <si>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</si>
  <si>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</si>
  <si>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</si>
  <si>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</si>
  <si>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</si>
  <si>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</si>
  <si>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</si>
  <si>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</si>
  <si>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</si>
  <si>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</si>
  <si>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</si>
  <si>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</si>
  <si>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</si>
  <si>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</si>
  <si>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</si>
  <si>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</si>
  <si>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</si>
  <si>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</si>
  <si>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</si>
  <si>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</si>
  <si>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</si>
  <si>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</si>
  <si>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</si>
  <si>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</si>
  <si>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</si>
  <si>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</si>
  <si>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</si>
  <si>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</si>
  <si>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</si>
  <si>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</si>
  <si>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</si>
  <si>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</si>
  <si>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</si>
  <si>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</si>
  <si>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</si>
  <si>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</si>
  <si>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</si>
  <si>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</si>
  <si>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</si>
  <si>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</si>
  <si>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</si>
  <si>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</si>
  <si>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</si>
  <si>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</si>
  <si>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</si>
  <si>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</si>
  <si>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</si>
  <si>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</si>
  <si>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</si>
  <si>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</si>
  <si>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</si>
  <si>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</si>
  <si>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</si>
  <si>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</si>
  <si>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</si>
  <si>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</si>
  <si>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</si>
  <si>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</si>
  <si>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</si>
  <si>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</si>
  <si>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</si>
  <si>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</si>
  <si>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</si>
  <si>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</si>
  <si>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</si>
  <si>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</si>
  <si>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</si>
  <si>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</si>
  <si>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</si>
  <si>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</si>
  <si>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</si>
  <si>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</si>
  <si>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</si>
  <si>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</si>
  <si>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</si>
  <si>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</si>
  <si>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</si>
  <si>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</si>
  <si>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</si>
  <si>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</si>
  <si>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</si>
  <si>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</si>
  <si>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</si>
  <si>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</si>
  <si>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</si>
  <si>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</si>
  <si>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</si>
  <si>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</si>
  <si>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</si>
  <si>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</si>
  <si>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</si>
  <si>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</si>
  <si>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</si>
  <si>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</si>
  <si>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</si>
  <si>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</si>
  <si>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</si>
  <si>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</si>
  <si>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</si>
  <si>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</si>
  <si>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</si>
  <si>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</si>
  <si>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</si>
  <si>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</si>
  <si>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</si>
  <si>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</si>
  <si>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</si>
  <si>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</si>
  <si>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</si>
  <si>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</si>
  <si>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</si>
  <si>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</si>
  <si>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</si>
  <si>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</si>
  <si>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</si>
  <si>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</si>
  <si>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</si>
  <si>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</si>
  <si>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</si>
  <si>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</si>
  <si>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</si>
  <si>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</si>
  <si>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</si>
  <si>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</si>
  <si>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</si>
  <si>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</si>
  <si>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</si>
  <si>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</si>
  <si>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</si>
  <si>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</si>
  <si>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</si>
  <si>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</si>
  <si>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</si>
  <si>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</si>
  <si>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</si>
  <si>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</si>
  <si>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</si>
  <si>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</si>
  <si>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</si>
  <si>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</si>
  <si>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</si>
  <si>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</si>
  <si>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</si>
  <si>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</si>
  <si>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</si>
  <si>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</si>
  <si>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</si>
  <si>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</si>
  <si>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</si>
  <si>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</si>
  <si>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</si>
  <si>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</si>
  <si>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</si>
  <si>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</si>
  <si>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</si>
  <si>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</si>
  <si>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</si>
  <si>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</si>
  <si>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</si>
  <si>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</si>
  <si>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</si>
  <si>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</si>
  <si>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</si>
  <si>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</si>
  <si>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</si>
  <si>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</si>
  <si>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</si>
  <si>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</si>
  <si>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</si>
  <si>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</si>
  <si>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</si>
  <si>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</si>
  <si>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</si>
  <si>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</si>
  <si>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</si>
  <si>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</si>
  <si>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</si>
  <si>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</si>
  <si>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</si>
  <si>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</si>
  <si>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</si>
  <si>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</si>
  <si>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</si>
  <si>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</si>
  <si>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</si>
  <si>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</si>
  <si>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</si>
  <si>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</si>
  <si>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</si>
  <si>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</si>
  <si>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</si>
  <si>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</si>
  <si>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</si>
  <si>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</si>
  <si>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</si>
  <si>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</si>
  <si>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</si>
  <si>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</si>
  <si>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</si>
  <si>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</si>
  <si>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</si>
  <si>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</si>
  <si>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</si>
  <si>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</si>
  <si>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</si>
  <si>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</si>
  <si>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</si>
  <si>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</si>
  <si>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</si>
  <si>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</si>
  <si>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</si>
  <si>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</si>
  <si>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</si>
  <si>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</si>
  <si>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</si>
  <si>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</si>
  <si>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</si>
  <si>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</si>
  <si>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</si>
  <si>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</si>
  <si>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</si>
  <si>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</si>
  <si>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</si>
  <si>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</si>
  <si>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</si>
  <si>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</si>
  <si>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</si>
  <si>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</si>
  <si>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</si>
  <si>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</si>
  <si>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</si>
  <si>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</si>
  <si>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</si>
  <si>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</si>
  <si>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</si>
  <si>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</si>
  <si>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</si>
  <si>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</si>
  <si>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</si>
  <si>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</si>
  <si>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</si>
  <si>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</si>
  <si>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</si>
  <si>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</si>
  <si>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</si>
  <si>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</si>
  <si>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</si>
  <si>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</si>
  <si>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</si>
  <si>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</si>
  <si>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</si>
  <si>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</si>
  <si>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</si>
  <si>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</si>
  <si>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</si>
  <si>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</si>
  <si>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</si>
  <si>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</si>
  <si>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</si>
  <si>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</si>
  <si>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</si>
  <si>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</si>
  <si>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</si>
  <si>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</si>
  <si>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</si>
  <si>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</si>
  <si>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</si>
  <si>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</si>
  <si>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</si>
  <si>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</si>
  <si>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</si>
  <si>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</si>
  <si>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</si>
  <si>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</si>
  <si>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</si>
  <si>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</si>
  <si>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</si>
  <si>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</si>
  <si>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</si>
  <si>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</si>
  <si>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</si>
  <si>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</si>
  <si>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</si>
  <si>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</si>
  <si>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</si>
  <si>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</si>
  <si>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</si>
  <si>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</si>
  <si>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</si>
  <si>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</si>
  <si>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</si>
  <si>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</si>
  <si>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</si>
  <si>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</si>
  <si>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</si>
  <si>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</si>
  <si>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</si>
  <si>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</si>
  <si>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</si>
  <si>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</si>
  <si>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</si>
  <si>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</si>
  <si>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</si>
  <si>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</si>
  <si>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</si>
  <si>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</si>
  <si>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</si>
  <si>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</si>
  <si>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</si>
  <si>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</si>
  <si>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</si>
  <si>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</si>
  <si>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</si>
  <si>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</si>
  <si>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</si>
  <si>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</si>
  <si>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</si>
  <si>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</si>
  <si>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</si>
  <si>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</si>
  <si>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</si>
  <si>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</si>
  <si>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</si>
  <si>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</si>
  <si>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</si>
  <si>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</si>
  <si>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</si>
  <si>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</si>
  <si>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</si>
  <si>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</si>
  <si>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</si>
  <si>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</si>
  <si>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</si>
  <si>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</si>
  <si>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</si>
  <si>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</si>
  <si>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</si>
  <si>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</si>
  <si>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</si>
  <si>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</si>
  <si>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</si>
  <si>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</si>
  <si>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</si>
  <si>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</si>
  <si>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</si>
  <si>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</si>
  <si>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</si>
  <si>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</si>
  <si>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</si>
  <si>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</si>
  <si>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</si>
  <si>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</si>
  <si>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</si>
  <si>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</si>
  <si>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</si>
  <si>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</si>
  <si>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</si>
  <si>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</si>
  <si>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</si>
  <si>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</si>
  <si>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</si>
  <si>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</si>
  <si>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</si>
  <si>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</si>
  <si>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</si>
  <si>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</si>
  <si>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</si>
  <si>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</si>
  <si>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</si>
  <si>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</si>
  <si>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</si>
  <si>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</si>
  <si>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</si>
  <si>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</si>
  <si>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</si>
  <si>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</si>
  <si>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</si>
  <si>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</si>
  <si>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</si>
  <si>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</si>
  <si>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</si>
  <si>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</si>
  <si>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</si>
  <si>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</si>
  <si>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</si>
  <si>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</si>
  <si>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</si>
  <si>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</si>
  <si>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</si>
  <si>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</si>
  <si>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</si>
  <si>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</si>
  <si>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</si>
  <si>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</si>
  <si>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</si>
  <si>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</si>
  <si>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</si>
  <si>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</si>
  <si>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</si>
  <si>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</si>
  <si>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</si>
  <si>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</si>
  <si>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</si>
  <si>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</si>
  <si>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</si>
  <si>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</si>
  <si>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</si>
  <si>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</si>
  <si>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</si>
  <si>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</si>
  <si>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</si>
  <si>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</si>
  <si>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</si>
  <si>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</si>
  <si>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</si>
  <si>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</si>
  <si>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</si>
  <si>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</si>
  <si>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</si>
  <si>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</si>
  <si>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</si>
  <si>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</si>
  <si>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</si>
  <si>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</si>
  <si>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</si>
  <si>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</si>
  <si>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</si>
  <si>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</si>
  <si>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</si>
  <si>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</si>
  <si>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</si>
  <si>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</si>
  <si>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</si>
  <si>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</si>
  <si>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</si>
  <si>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</si>
  <si>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</si>
  <si>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</si>
  <si>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</si>
  <si>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</si>
  <si>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</si>
  <si>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</si>
  <si>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</si>
  <si>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</si>
  <si>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</si>
  <si>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</si>
  <si>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</si>
  <si>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</si>
  <si>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</si>
  <si>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</si>
  <si>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</si>
  <si>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</si>
  <si>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</si>
  <si>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</si>
  <si>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</si>
  <si>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</si>
  <si>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</si>
  <si>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</si>
  <si>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</si>
  <si>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</si>
  <si>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</si>
  <si>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</si>
  <si>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</si>
  <si>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</si>
  <si>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</si>
  <si>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</si>
  <si>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</si>
  <si>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</si>
  <si>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</si>
  <si>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</si>
  <si>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</si>
  <si>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</si>
  <si>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</si>
  <si>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</si>
  <si>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</si>
  <si>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</si>
  <si>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</si>
  <si>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</si>
  <si>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</si>
  <si>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</si>
  <si>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</si>
  <si>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</si>
  <si>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</si>
  <si>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</si>
  <si>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</si>
  <si>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</si>
  <si>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</si>
  <si>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</si>
  <si>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</si>
  <si>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</si>
  <si>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</si>
  <si>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</si>
  <si>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</si>
  <si>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</si>
  <si>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</si>
  <si>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</si>
  <si>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</si>
  <si>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</si>
  <si>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</si>
  <si>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</si>
  <si>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</si>
  <si>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</si>
  <si>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</si>
  <si>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</si>
  <si>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</si>
  <si>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</si>
  <si>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</si>
  <si>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</si>
  <si>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</si>
  <si>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</si>
  <si>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</si>
  <si>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</si>
  <si>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</si>
  <si>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</si>
  <si>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</si>
  <si>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</si>
  <si>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</si>
  <si>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</si>
  <si>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</si>
  <si>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</si>
  <si>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</si>
  <si>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</si>
  <si>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</si>
  <si>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</si>
  <si>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</si>
  <si>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</si>
  <si>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</si>
  <si>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</si>
  <si>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</si>
  <si>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</si>
  <si>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</si>
  <si>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</si>
  <si>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</si>
  <si>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</si>
  <si>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</si>
  <si>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</si>
  <si>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</si>
  <si>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</si>
  <si>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</si>
  <si>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</si>
  <si>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</si>
  <si>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</si>
  <si>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</si>
  <si>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</si>
  <si>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</si>
  <si>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</si>
  <si>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</si>
  <si>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</si>
  <si>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</si>
  <si>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</si>
  <si>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</si>
  <si>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</si>
  <si>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</si>
  <si>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</si>
  <si>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</si>
  <si>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</si>
  <si>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</si>
  <si>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</si>
  <si>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</si>
  <si>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</si>
  <si>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</si>
  <si>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</si>
  <si>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</si>
  <si>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</si>
  <si>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</si>
  <si>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</si>
  <si>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</si>
  <si>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</si>
  <si>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</si>
  <si>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</si>
  <si>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</si>
  <si>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</si>
  <si>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</si>
  <si>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</si>
  <si>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</si>
  <si>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</si>
  <si>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</si>
  <si>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</si>
  <si>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</si>
  <si>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</si>
  <si>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</si>
  <si>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</si>
  <si>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</si>
  <si>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</si>
  <si>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</si>
  <si>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</si>
  <si>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</si>
  <si>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</si>
  <si>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</si>
  <si>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</si>
  <si>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</si>
  <si>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</si>
  <si>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</si>
  <si>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</si>
  <si>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</si>
  <si>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</si>
  <si>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</si>
  <si>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</si>
  <si>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</si>
  <si>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</si>
  <si>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</si>
  <si>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</si>
  <si>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</si>
  <si>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</si>
  <si>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</si>
  <si>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</si>
  <si>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</si>
  <si>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</si>
  <si>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</si>
  <si>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</si>
  <si>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</si>
  <si>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</si>
  <si>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</si>
  <si>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</si>
  <si>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</si>
  <si>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</si>
  <si>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</si>
  <si>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</si>
  <si>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</si>
  <si>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</si>
  <si>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</si>
  <si>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</si>
  <si>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</si>
  <si>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</si>
  <si>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</si>
  <si>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</si>
  <si>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</si>
  <si>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</si>
  <si>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</si>
  <si>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</si>
  <si>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</si>
  <si>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</si>
  <si>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</si>
  <si>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</si>
  <si>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</si>
  <si>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</si>
  <si>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</si>
  <si>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</si>
  <si>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</si>
  <si>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</si>
  <si>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</si>
  <si>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</si>
  <si>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</si>
  <si>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</si>
  <si>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</si>
  <si>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</si>
  <si>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</si>
  <si>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</si>
  <si>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</si>
  <si>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</si>
  <si>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</si>
  <si>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</si>
  <si>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</si>
  <si>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</si>
  <si>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</si>
  <si>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</si>
  <si>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</si>
  <si>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</si>
  <si>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</si>
  <si>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</si>
  <si>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</si>
  <si>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</si>
  <si>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</si>
  <si>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</si>
  <si>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</si>
  <si>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</si>
  <si>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</si>
  <si>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</si>
  <si>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</si>
  <si>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</si>
  <si>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</si>
  <si>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</si>
  <si>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</si>
  <si>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</si>
  <si>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</si>
  <si>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</si>
  <si>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</si>
  <si>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</si>
  <si>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</si>
  <si>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</si>
  <si>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</si>
  <si>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</si>
  <si>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</si>
  <si>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</si>
  <si>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</si>
  <si>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</si>
  <si>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</si>
  <si>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</si>
  <si>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</si>
  <si>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</si>
  <si>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</si>
  <si>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</si>
  <si>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</si>
  <si>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</si>
  <si>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</si>
  <si>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</si>
  <si>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</si>
  <si>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</si>
  <si>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</si>
  <si>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</si>
  <si>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</si>
  <si>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</si>
  <si>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</si>
  <si>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</si>
  <si>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</si>
  <si>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</si>
  <si>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</si>
  <si>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</si>
  <si>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</si>
  <si>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</si>
  <si>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</si>
  <si>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</si>
  <si>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</si>
  <si>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</si>
  <si>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</si>
  <si>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</si>
  <si>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</si>
  <si>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</si>
  <si>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</si>
  <si>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</si>
  <si>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</si>
  <si>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</si>
  <si>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</si>
  <si>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</si>
  <si>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</si>
  <si>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</si>
  <si>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</si>
  <si>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</si>
  <si>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</si>
  <si>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</si>
  <si>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</si>
  <si>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</si>
  <si>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</si>
  <si>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</si>
  <si>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</si>
  <si>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</si>
  <si>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</si>
  <si>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</si>
  <si>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</si>
  <si>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</si>
  <si>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</si>
  <si>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</si>
  <si>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</si>
  <si>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</si>
  <si>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</si>
  <si>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</si>
  <si>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</si>
  <si>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</si>
  <si>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</si>
  <si>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</si>
  <si>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</si>
  <si>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</si>
  <si>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</si>
  <si>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</si>
  <si>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</si>
  <si>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</si>
  <si>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</si>
  <si>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</si>
  <si>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</si>
  <si>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</si>
  <si>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</si>
  <si>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</si>
  <si>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</si>
  <si>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</si>
  <si>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</si>
  <si>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</si>
  <si>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</si>
  <si>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</si>
  <si>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</si>
  <si>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</si>
  <si>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</si>
  <si>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</si>
  <si>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</si>
  <si>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</si>
  <si>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</si>
  <si>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</si>
  <si>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</si>
  <si>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</si>
  <si>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</si>
  <si>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</si>
  <si>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</si>
  <si>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</si>
  <si>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</si>
  <si>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</si>
  <si>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</si>
  <si>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</si>
  <si>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</si>
  <si>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</si>
  <si>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</si>
  <si>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</si>
  <si>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</si>
  <si>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</si>
  <si>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</si>
  <si>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</si>
  <si>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</si>
  <si>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</si>
  <si>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</si>
  <si>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</si>
  <si>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</si>
  <si>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</si>
  <si>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</si>
  <si>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</si>
  <si>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</si>
  <si>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</si>
  <si>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</si>
  <si>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</si>
  <si>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</si>
  <si>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</si>
  <si>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</si>
  <si>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</si>
  <si>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</si>
  <si>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</si>
  <si>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</si>
  <si>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</si>
  <si>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</si>
  <si>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</si>
  <si>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</si>
  <si>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</si>
  <si>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</si>
  <si>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</si>
  <si>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</si>
  <si>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</si>
  <si>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</si>
  <si>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</si>
  <si>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</si>
  <si>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</si>
  <si>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</si>
  <si>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</si>
  <si>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</si>
  <si>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</si>
  <si>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</si>
  <si>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</si>
  <si>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</si>
  <si>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</si>
  <si>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</si>
  <si>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</si>
  <si>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</si>
  <si>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</si>
  <si>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</si>
  <si>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</si>
  <si>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</si>
  <si>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</si>
  <si>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</si>
  <si>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</si>
  <si>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</si>
  <si>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</si>
  <si>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</si>
  <si>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</si>
  <si>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</si>
  <si>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</si>
  <si>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</si>
  <si>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</si>
  <si>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</si>
  <si>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</si>
  <si>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</si>
  <si>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</si>
  <si>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</si>
  <si>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</si>
  <si>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</si>
  <si>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</si>
  <si>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</si>
  <si>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</si>
  <si>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</si>
  <si>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</si>
  <si>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</si>
  <si>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</si>
  <si>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</si>
  <si>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</si>
  <si>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</si>
  <si>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</si>
  <si>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</si>
  <si>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</si>
  <si>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</si>
  <si>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</si>
  <si>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</si>
  <si>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</si>
  <si>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</si>
  <si>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</si>
  <si>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</si>
  <si>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</si>
  <si>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</si>
  <si>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</si>
  <si>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</si>
  <si>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</si>
  <si>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</si>
  <si>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</si>
  <si>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</si>
  <si>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</si>
  <si>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</si>
  <si>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</si>
  <si>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</si>
  <si>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</si>
  <si>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</si>
  <si>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</si>
  <si>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</si>
  <si>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</si>
  <si>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</si>
  <si>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</si>
  <si>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</si>
  <si>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</si>
  <si>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</si>
  <si>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</si>
  <si>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</si>
  <si>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</si>
  <si>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</si>
  <si>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</si>
  <si>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</si>
  <si>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</si>
  <si>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</si>
  <si>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</si>
  <si>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</si>
  <si>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</si>
  <si>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</si>
  <si>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</si>
  <si>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</si>
  <si>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</si>
  <si>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</si>
  <si>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</si>
  <si>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</si>
  <si>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</si>
  <si>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</si>
  <si>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</si>
  <si>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</si>
  <si>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</si>
  <si>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</si>
  <si>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</si>
  <si>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</si>
  <si>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</si>
  <si>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</si>
  <si>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</si>
  <si>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</si>
  <si>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</si>
  <si>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</si>
  <si>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</si>
  <si>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</si>
  <si>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</si>
  <si>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</si>
  <si>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</si>
  <si>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</si>
  <si>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</si>
  <si>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</si>
  <si>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</si>
  <si>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</si>
  <si>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</si>
  <si>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</si>
  <si>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</si>
  <si>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</si>
  <si>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</si>
  <si>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</si>
  <si>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</si>
  <si>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</si>
  <si>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</si>
  <si>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</si>
  <si>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</si>
  <si>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</si>
  <si>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</si>
  <si>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</si>
  <si>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</si>
  <si>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</si>
  <si>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</si>
  <si>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</si>
  <si>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</si>
  <si>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</si>
  <si>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</si>
  <si>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</si>
  <si>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</si>
  <si>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</si>
  <si>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</si>
  <si>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</si>
  <si>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</si>
  <si>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</si>
  <si>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</si>
  <si>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</si>
  <si>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</si>
  <si>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</si>
  <si>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</si>
  <si>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</si>
  <si>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</si>
  <si>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</si>
  <si>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</si>
  <si>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</si>
  <si>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</si>
  <si>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</si>
  <si>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</si>
  <si>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</si>
  <si>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</si>
  <si>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</si>
  <si>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</si>
  <si>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</si>
  <si>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</si>
  <si>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</si>
  <si>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</si>
  <si>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</si>
  <si>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</si>
  <si>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</si>
  <si>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</si>
  <si>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</si>
  <si>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</si>
  <si>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</si>
  <si>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</si>
  <si>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</si>
  <si>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</si>
  <si>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</si>
  <si>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</si>
  <si>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</si>
  <si>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</si>
  <si>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</si>
  <si>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</si>
  <si>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</si>
  <si>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</si>
  <si>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</si>
  <si>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</si>
  <si>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</si>
  <si>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</si>
  <si>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</si>
  <si>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</si>
  <si>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</si>
  <si>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</si>
  <si>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</si>
  <si>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</si>
  <si>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</si>
  <si>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</si>
  <si>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</si>
  <si>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</si>
  <si>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</si>
  <si>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</si>
  <si>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</si>
  <si>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</si>
  <si>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</si>
  <si>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</si>
  <si>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</si>
  <si>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</si>
  <si>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</si>
  <si>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</si>
  <si>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</si>
  <si>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</si>
  <si>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</si>
  <si>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</si>
  <si>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</si>
  <si>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</si>
  <si>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</si>
  <si>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</si>
  <si>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</si>
  <si>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</si>
  <si>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</si>
  <si>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</si>
  <si>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</si>
  <si>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</si>
  <si>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</si>
  <si>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</si>
  <si>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</si>
  <si>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</si>
  <si>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</si>
  <si>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</si>
  <si>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</si>
  <si>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</si>
  <si>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</si>
  <si>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</si>
  <si>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</si>
  <si>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</si>
  <si>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</si>
  <si>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</si>
  <si>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</si>
  <si>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</si>
  <si>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</si>
  <si>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</si>
  <si>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</si>
  <si>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</si>
  <si>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</si>
  <si>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</si>
  <si>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</si>
  <si>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</si>
  <si>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</si>
  <si>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</si>
  <si>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</si>
  <si>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</si>
  <si>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</si>
  <si>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</si>
  <si>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</si>
  <si>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</si>
  <si>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</si>
  <si>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</si>
  <si>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</si>
  <si>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</si>
  <si>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</si>
  <si>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</si>
  <si>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</si>
  <si>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</si>
  <si>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</si>
  <si>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</si>
  <si>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</si>
  <si>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</si>
  <si>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</si>
  <si>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</si>
  <si>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</si>
  <si>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</si>
  <si>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</si>
  <si>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</si>
  <si>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</si>
  <si>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</si>
  <si>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</si>
  <si>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</si>
  <si>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</si>
  <si>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</si>
  <si>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</si>
  <si>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</si>
  <si>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</si>
  <si>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</si>
  <si>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</si>
  <si>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</si>
  <si>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</si>
  <si>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</si>
  <si>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</si>
  <si>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</si>
  <si>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</si>
  <si>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</si>
  <si>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</si>
  <si>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</si>
  <si>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</si>
  <si>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</si>
  <si>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</si>
  <si>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</si>
  <si>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</si>
  <si>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</si>
  <si>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</si>
  <si>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</si>
  <si>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</si>
  <si>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</si>
  <si>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</si>
  <si>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</si>
  <si>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</si>
  <si>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</si>
  <si>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</si>
  <si>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</si>
  <si>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</si>
  <si>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</si>
  <si>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</si>
  <si>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</si>
  <si>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</si>
  <si>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</si>
  <si>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</si>
  <si>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</si>
  <si>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</si>
  <si>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</si>
  <si>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</si>
  <si>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</si>
  <si>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</si>
  <si>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</si>
  <si>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</si>
  <si>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</si>
  <si>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</si>
  <si>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</si>
  <si>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</si>
  <si>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</si>
  <si>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</si>
  <si>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</si>
  <si>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</si>
  <si>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</si>
  <si>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</si>
  <si>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</si>
  <si>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</si>
  <si>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</si>
  <si>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</si>
  <si>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</si>
  <si>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</si>
  <si>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</si>
  <si>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</si>
  <si>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</si>
  <si>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</si>
  <si>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</si>
  <si>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</si>
  <si>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</si>
  <si>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</si>
  <si>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</si>
  <si>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</si>
  <si>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</si>
  <si>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</si>
  <si>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</si>
  <si>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</si>
  <si>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</si>
  <si>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</si>
  <si>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</si>
  <si>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</si>
  <si>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</si>
  <si>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</si>
  <si>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</si>
  <si>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</si>
  <si>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</si>
  <si>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</si>
  <si>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</si>
  <si>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</si>
  <si>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</si>
  <si>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</si>
  <si>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</si>
  <si>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</si>
  <si>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</si>
  <si>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</si>
  <si>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</si>
  <si>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</si>
  <si>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</si>
  <si>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</si>
  <si>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</si>
  <si>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</si>
  <si>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</si>
  <si>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</si>
  <si>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</si>
  <si>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</si>
  <si>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</si>
  <si>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</si>
  <si>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</si>
  <si>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</si>
  <si>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</si>
  <si>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</si>
  <si>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</si>
  <si>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</si>
  <si>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</si>
  <si>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</si>
  <si>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</si>
  <si>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</si>
  <si>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</si>
  <si>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</si>
  <si>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</si>
  <si>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</si>
  <si>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</si>
  <si>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</si>
  <si>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</si>
  <si>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</si>
  <si>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</si>
  <si>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</si>
  <si>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</si>
  <si>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</si>
  <si>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</si>
  <si>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</si>
  <si>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</si>
  <si>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</si>
  <si>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</si>
  <si>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</si>
  <si>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</si>
  <si>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</si>
  <si>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</si>
  <si>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</si>
  <si>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</si>
  <si>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</si>
  <si>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</si>
  <si>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</si>
  <si>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</si>
  <si>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</si>
  <si>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</si>
  <si>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</si>
  <si>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</si>
  <si>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</si>
  <si>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</si>
  <si>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</si>
  <si>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</si>
  <si>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</si>
  <si>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</si>
  <si>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</si>
  <si>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</si>
  <si>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</si>
  <si>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</si>
  <si>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</si>
  <si>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</si>
  <si>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</si>
  <si>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</si>
  <si>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</si>
  <si>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</si>
  <si>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</si>
  <si>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</si>
  <si>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</si>
  <si>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</si>
  <si>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</si>
  <si>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</si>
  <si>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</si>
  <si>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</si>
  <si>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</si>
  <si>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</si>
  <si>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</si>
  <si>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</si>
  <si>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</si>
  <si>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</si>
  <si>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</si>
  <si>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</si>
  <si>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</si>
  <si>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</si>
  <si>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</si>
  <si>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</si>
  <si>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</si>
  <si>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</si>
  <si>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</si>
  <si>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</si>
  <si>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</si>
  <si>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</si>
  <si>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</si>
  <si>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</si>
  <si>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</si>
  <si>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</si>
  <si>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</si>
  <si>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</si>
  <si>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</si>
  <si>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</si>
  <si>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</si>
  <si>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</si>
  <si>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</si>
  <si>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</si>
  <si>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</si>
  <si>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</si>
  <si>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</si>
  <si>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</si>
  <si>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</si>
  <si>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</si>
  <si>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</si>
  <si>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</si>
  <si>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</si>
  <si>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</si>
  <si>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</si>
  <si>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</si>
  <si>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</si>
  <si>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</si>
  <si>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</si>
  <si>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</si>
  <si>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</si>
  <si>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</si>
  <si>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</si>
  <si>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</si>
  <si>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</si>
  <si>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</si>
  <si>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</si>
  <si>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</si>
  <si>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</si>
  <si>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</si>
  <si>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</si>
  <si>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</si>
  <si>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</si>
  <si>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</si>
  <si>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</si>
  <si>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</si>
  <si>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</si>
  <si>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</si>
  <si>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</si>
  <si>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</si>
  <si>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</si>
  <si>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</si>
  <si>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</si>
  <si>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</si>
  <si>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</si>
  <si>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</si>
  <si>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</si>
  <si>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</si>
  <si>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</si>
  <si>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</si>
  <si>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</si>
  <si>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</si>
  <si>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</si>
  <si>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</si>
  <si>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</si>
  <si>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</si>
  <si>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</si>
  <si>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</si>
  <si>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</si>
  <si>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</si>
  <si>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</si>
  <si>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</si>
  <si>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</si>
  <si>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</si>
  <si>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</si>
  <si>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</si>
  <si>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</si>
  <si>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</si>
  <si>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</si>
  <si>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</si>
  <si>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</si>
  <si>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</si>
  <si>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</si>
  <si>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</si>
  <si>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</si>
  <si>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</si>
  <si>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</si>
  <si>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</si>
  <si>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</si>
  <si>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</si>
  <si>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</si>
  <si>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</si>
  <si>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</si>
  <si>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</si>
  <si>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</si>
  <si>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</si>
  <si>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</si>
  <si>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</si>
  <si>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</si>
  <si>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</si>
  <si>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</si>
  <si>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</si>
  <si>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</si>
  <si>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</si>
  <si>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</si>
  <si>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</si>
  <si>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</si>
  <si>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</si>
  <si>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</si>
  <si>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</si>
  <si>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</si>
  <si>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</si>
  <si>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</si>
  <si>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</si>
  <si>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</si>
  <si>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</si>
  <si>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</si>
  <si>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</si>
  <si>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</si>
  <si>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</si>
  <si>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</si>
  <si>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</si>
  <si>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</si>
  <si>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</si>
  <si>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</si>
  <si>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</si>
  <si>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</si>
  <si>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</si>
  <si>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</si>
  <si>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</si>
  <si>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</si>
  <si>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</si>
  <si>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</si>
  <si>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</si>
  <si>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</si>
  <si>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</si>
  <si>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</si>
  <si>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</si>
  <si>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</si>
  <si>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</si>
  <si>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</si>
  <si>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</si>
  <si>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</si>
  <si>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</si>
  <si>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</si>
  <si>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</si>
  <si>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</si>
  <si>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</si>
  <si>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</si>
  <si>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</si>
  <si>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</si>
  <si>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</si>
  <si>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</si>
  <si>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</si>
  <si>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</si>
  <si>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</si>
  <si>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</si>
  <si>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</si>
  <si>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</si>
  <si>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</si>
  <si>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</si>
  <si>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</si>
  <si>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</si>
  <si>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</si>
  <si>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</si>
  <si>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</si>
  <si>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</si>
  <si>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</si>
  <si>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</si>
  <si>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</si>
  <si>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</si>
  <si>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</si>
  <si>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</si>
  <si>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</si>
  <si>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</si>
  <si>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</si>
  <si>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</si>
  <si>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</si>
  <si>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</si>
  <si>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</si>
  <si>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</si>
  <si>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</si>
  <si>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</si>
  <si>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</si>
  <si>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</si>
  <si>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</si>
  <si>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</si>
  <si>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</si>
  <si>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</si>
  <si>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</si>
  <si>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</si>
  <si>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</si>
  <si>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</si>
  <si>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</si>
  <si>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</si>
  <si>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</si>
  <si>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</si>
  <si>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</si>
  <si>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</si>
  <si>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</si>
  <si>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</si>
  <si>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</si>
  <si>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</si>
  <si>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</si>
  <si>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</si>
  <si>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</si>
  <si>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</si>
  <si>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</si>
  <si>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</si>
  <si>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</si>
  <si>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</si>
  <si>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</si>
  <si>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</si>
  <si>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</si>
  <si>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</si>
  <si>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</si>
  <si>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</si>
  <si>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</si>
  <si>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</si>
  <si>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</si>
  <si>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</si>
  <si>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</si>
  <si>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</si>
  <si>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</si>
  <si>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</si>
  <si>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</si>
  <si>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</si>
  <si>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</si>
  <si>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</si>
  <si>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</si>
  <si>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</si>
  <si>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</si>
  <si>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</si>
  <si>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</si>
  <si>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</si>
  <si>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</si>
  <si>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</si>
  <si>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</si>
  <si>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</si>
  <si>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</si>
  <si>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</si>
  <si>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</si>
  <si>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</si>
  <si>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</si>
  <si>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</si>
  <si>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</si>
  <si>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</si>
  <si>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</si>
  <si>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</si>
  <si>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</si>
  <si>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</si>
  <si>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</si>
  <si>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</si>
  <si>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</si>
  <si>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</si>
  <si>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</si>
  <si>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</si>
  <si>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</si>
  <si>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</si>
  <si>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</si>
  <si>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</si>
  <si>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</si>
  <si>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</si>
  <si>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</si>
  <si>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</si>
  <si>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</si>
  <si>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</si>
  <si>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</si>
  <si>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</si>
  <si>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</si>
  <si>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</si>
  <si>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</si>
  <si>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</si>
  <si>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</si>
  <si>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</si>
  <si>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</si>
  <si>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</si>
  <si>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</si>
  <si>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</si>
  <si>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</si>
  <si>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</si>
  <si>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</si>
  <si>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</si>
  <si>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</si>
  <si>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</si>
  <si>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</si>
  <si>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</si>
  <si>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</si>
  <si>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</si>
  <si>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</si>
  <si>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</si>
  <si>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</si>
  <si>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</si>
  <si>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</si>
  <si>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</si>
  <si>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</si>
  <si>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</si>
  <si>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</si>
  <si>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</si>
  <si>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</si>
  <si>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</si>
  <si>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</si>
  <si>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</si>
  <si>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</si>
  <si>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</si>
  <si>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</si>
  <si>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</si>
  <si>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</si>
  <si>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</si>
  <si>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</si>
  <si>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</si>
  <si>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</si>
  <si>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</si>
  <si>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</si>
  <si>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</si>
  <si>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</si>
  <si>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</si>
  <si>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</si>
  <si>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</si>
  <si>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</si>
  <si>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</si>
  <si>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</si>
  <si>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</si>
  <si>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</si>
  <si>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</si>
  <si>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</si>
  <si>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</si>
  <si>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</si>
  <si>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</si>
  <si>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</si>
  <si>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</si>
  <si>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</si>
  <si>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</si>
  <si>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</si>
  <si>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</si>
  <si>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</si>
  <si>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</si>
  <si>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</si>
  <si>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</si>
  <si>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</si>
  <si>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</si>
  <si>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</si>
  <si>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</si>
  <si>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</si>
  <si>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</si>
  <si>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</si>
  <si>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</si>
  <si>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</si>
  <si>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</si>
  <si>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</si>
  <si>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</si>
  <si>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</si>
  <si>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</si>
  <si>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</si>
  <si>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</si>
  <si>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</si>
  <si>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</si>
  <si>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</si>
  <si>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</si>
  <si>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</si>
  <si>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</si>
  <si>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</si>
  <si>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</si>
  <si>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</si>
  <si>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</si>
  <si>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</si>
  <si>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</si>
  <si>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</si>
  <si>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</si>
  <si>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</si>
  <si>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</si>
  <si>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</si>
  <si>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</si>
  <si>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</si>
  <si>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</si>
  <si>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</si>
  <si>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</si>
  <si>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</si>
  <si>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</si>
  <si>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</si>
  <si>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</si>
  <si>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</si>
  <si>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</si>
  <si>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</si>
  <si>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</si>
  <si>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</si>
  <si>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</si>
  <si>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</si>
  <si>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</si>
  <si>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</si>
  <si>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</si>
  <si>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</si>
  <si>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</si>
  <si>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</si>
  <si>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</si>
  <si>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</si>
  <si>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</si>
  <si>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</si>
  <si>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</si>
  <si>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</si>
  <si>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</si>
  <si>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</si>
  <si>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</si>
  <si>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</si>
  <si>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</si>
  <si>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</si>
  <si>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</si>
  <si>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</si>
  <si>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</si>
  <si>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</si>
  <si>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</si>
  <si>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</si>
  <si>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</si>
  <si>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</si>
  <si>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</si>
  <si>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</si>
  <si>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</si>
  <si>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</si>
  <si>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</si>
  <si>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</si>
  <si>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</si>
  <si>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</si>
  <si>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</si>
  <si>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</si>
  <si>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</si>
  <si>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</si>
  <si>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</si>
  <si>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</si>
  <si>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</si>
  <si>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</si>
  <si>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</si>
  <si>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</si>
  <si>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</si>
  <si>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</si>
  <si>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</si>
  <si>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</si>
  <si>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</si>
  <si>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</si>
  <si>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</si>
  <si>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</si>
  <si>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</si>
  <si>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</si>
  <si>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</si>
  <si>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</si>
  <si>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</si>
  <si>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</si>
  <si>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</si>
  <si>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</si>
  <si>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</si>
  <si>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</si>
  <si>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</si>
  <si>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</si>
  <si>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</si>
  <si>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</si>
  <si>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</si>
  <si>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</si>
  <si>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</si>
  <si>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</si>
  <si>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</si>
  <si>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</si>
  <si>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</si>
  <si>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</si>
  <si>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</si>
  <si>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</si>
  <si>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</si>
  <si>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</si>
  <si>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</si>
  <si>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</si>
  <si>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</si>
  <si>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</si>
  <si>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</si>
  <si>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</si>
  <si>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</si>
  <si>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</si>
  <si>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</si>
  <si>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</si>
  <si>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</si>
  <si>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</si>
  <si>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</si>
  <si>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</si>
  <si>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</si>
  <si>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</si>
  <si>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</si>
  <si>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</si>
  <si>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</si>
  <si>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</si>
  <si>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</si>
  <si>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</si>
  <si>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</si>
  <si>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</si>
  <si>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</si>
  <si>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</si>
  <si>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</si>
  <si>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</si>
  <si>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</si>
  <si>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</si>
  <si>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</si>
  <si>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</si>
  <si>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</si>
  <si>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</si>
  <si>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</si>
  <si>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</si>
  <si>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</si>
  <si>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</si>
  <si>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</si>
  <si>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</si>
  <si>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</si>
  <si>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</si>
  <si>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</si>
  <si>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</si>
  <si>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</si>
  <si>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</si>
  <si>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</si>
  <si>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</si>
  <si>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</si>
  <si>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</si>
  <si>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</si>
  <si>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</si>
  <si>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</si>
  <si>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</si>
  <si>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</si>
  <si>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</si>
  <si>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</si>
  <si>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</si>
  <si>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</si>
  <si>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</si>
  <si>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</si>
  <si>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</si>
  <si>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</si>
  <si>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</si>
  <si>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</si>
  <si>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</si>
  <si>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</si>
  <si>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</si>
  <si>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</si>
  <si>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</si>
  <si>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</si>
  <si>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</si>
  <si>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</si>
  <si>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</si>
  <si>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</si>
  <si>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</si>
  <si>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</si>
  <si>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</si>
  <si>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</si>
  <si>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</si>
  <si>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</si>
  <si>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</si>
  <si>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</si>
  <si>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</si>
  <si>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</si>
  <si>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</si>
  <si>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</si>
  <si>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</si>
  <si>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</si>
  <si>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</si>
  <si>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</si>
  <si>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</si>
  <si>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</si>
  <si>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</si>
  <si>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</si>
  <si>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</si>
  <si>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</si>
  <si>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</si>
  <si>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</si>
  <si>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</si>
  <si>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</si>
  <si>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</si>
  <si>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</si>
  <si>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</si>
  <si>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</si>
  <si>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</si>
  <si>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</si>
  <si>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</si>
  <si>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</si>
  <si>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</si>
  <si>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</si>
  <si>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</si>
  <si>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</si>
  <si>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</si>
  <si>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</si>
  <si>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</si>
  <si>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</si>
  <si>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</si>
  <si>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</si>
  <si>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</si>
  <si>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</si>
  <si>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</si>
  <si>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</si>
  <si>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</si>
  <si>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</si>
  <si>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</si>
  <si>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</si>
  <si>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</si>
  <si>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</si>
  <si>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</si>
  <si>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</si>
  <si>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</si>
  <si>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</si>
  <si>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</si>
  <si>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</si>
  <si>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</si>
  <si>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</si>
  <si>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</si>
  <si>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</si>
  <si>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</si>
  <si>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</si>
  <si>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</si>
  <si>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</si>
  <si>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</si>
  <si>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</si>
  <si>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</si>
  <si>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</si>
  <si>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</si>
  <si>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</si>
  <si>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</si>
  <si>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</si>
  <si>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</si>
  <si>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</si>
  <si>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</si>
  <si>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</si>
  <si>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</si>
  <si>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</si>
  <si>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</si>
  <si>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</si>
  <si>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</si>
  <si>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</si>
  <si>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</si>
  <si>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</si>
  <si>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</si>
  <si>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</si>
  <si>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</si>
  <si>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</si>
  <si>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</si>
  <si>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</si>
  <si>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</si>
  <si>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</si>
  <si>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</si>
  <si>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</si>
  <si>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</si>
  <si>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</si>
  <si>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</si>
  <si>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</si>
  <si>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</si>
  <si>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</si>
  <si>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</si>
  <si>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</si>
  <si>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</si>
  <si>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</si>
  <si>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</si>
  <si>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</si>
  <si>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</si>
  <si>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</si>
  <si>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</si>
  <si>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</si>
  <si>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</si>
  <si>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</si>
  <si>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</si>
  <si>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</si>
  <si>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</si>
  <si>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</si>
  <si>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</si>
  <si>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</si>
  <si>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</si>
  <si>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</si>
  <si>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</si>
  <si>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</si>
  <si>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</si>
  <si>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</si>
  <si>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</si>
  <si>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</si>
  <si>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</si>
  <si>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</si>
  <si>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</si>
  <si>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</si>
  <si>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</si>
  <si>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</si>
  <si>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</si>
  <si>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</si>
  <si>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</si>
  <si>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</si>
  <si>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</si>
  <si>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</si>
  <si>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</si>
  <si>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</si>
  <si>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</si>
  <si>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</si>
  <si>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</si>
  <si>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</si>
  <si>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</si>
  <si>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</si>
  <si>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</si>
  <si>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</si>
  <si>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</si>
  <si>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</si>
  <si>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</si>
  <si>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</si>
  <si>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</si>
  <si>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</si>
  <si>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</si>
  <si>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</si>
  <si>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</si>
  <si>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</si>
  <si>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</si>
  <si>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</si>
  <si>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</si>
  <si>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</si>
  <si>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</si>
  <si>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</si>
  <si>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</si>
  <si>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</si>
  <si>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</si>
  <si>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</si>
  <si>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</si>
  <si>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</si>
  <si>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</si>
  <si>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</si>
  <si>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</si>
  <si>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</si>
  <si>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</si>
  <si>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</si>
  <si>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</si>
  <si>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</si>
  <si>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</si>
  <si>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</si>
  <si>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</si>
  <si>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</si>
  <si>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</si>
  <si>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</si>
  <si>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</si>
  <si>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</si>
  <si>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</si>
  <si>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</si>
  <si>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</si>
  <si>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</si>
  <si>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</si>
  <si>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</si>
  <si>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</si>
  <si>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</si>
  <si>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</si>
  <si>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</si>
  <si>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</si>
  <si>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</si>
  <si>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</si>
  <si>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</si>
  <si>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</si>
  <si>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</si>
  <si>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</si>
  <si>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</si>
  <si>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</si>
  <si>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</si>
  <si>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</si>
  <si>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</si>
  <si>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</si>
  <si>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</si>
  <si>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</si>
  <si>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</si>
  <si>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</si>
  <si>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</si>
  <si>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</si>
  <si>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</si>
  <si>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</si>
  <si>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</si>
  <si>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</si>
  <si>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</si>
  <si>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</si>
  <si>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</si>
  <si>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</si>
  <si>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</si>
  <si>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</si>
  <si>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</si>
  <si>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</si>
  <si>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</si>
  <si>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</si>
  <si>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</si>
  <si>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</si>
  <si>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</si>
  <si>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</si>
  <si>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</si>
  <si>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</si>
  <si>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</si>
  <si>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</si>
  <si>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</si>
  <si>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</si>
  <si>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</si>
  <si>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</si>
  <si>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</si>
  <si>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</si>
  <si>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</si>
  <si>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</si>
  <si>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</si>
  <si>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</si>
  <si>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</si>
  <si>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</si>
  <si>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</si>
  <si>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</si>
  <si>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</si>
  <si>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</si>
  <si>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</si>
  <si>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</si>
  <si>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</si>
  <si>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</si>
  <si>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</si>
  <si>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</si>
  <si>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</si>
  <si>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</si>
  <si>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</si>
  <si>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</si>
  <si>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</si>
  <si>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</si>
  <si>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</si>
  <si>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</si>
  <si>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</si>
  <si>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</si>
  <si>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</si>
  <si>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</si>
  <si>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</si>
  <si>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</si>
  <si>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</si>
  <si>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</si>
  <si>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</si>
  <si>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</si>
  <si>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</si>
  <si>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</si>
  <si>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</si>
  <si>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</si>
  <si>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</si>
  <si>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</si>
  <si>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</si>
  <si>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</si>
  <si>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</si>
  <si>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</si>
  <si>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</si>
  <si>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</si>
  <si>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</si>
  <si>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</si>
  <si>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</si>
  <si>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</si>
  <si>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</si>
  <si>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</si>
  <si>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</si>
  <si>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</si>
  <si>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</si>
  <si>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</si>
  <si>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</si>
  <si>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</si>
  <si>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</si>
  <si>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</si>
  <si>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</si>
  <si>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</si>
  <si>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</si>
  <si>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</si>
  <si>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</si>
  <si>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</si>
  <si>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</si>
  <si>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</si>
  <si>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</si>
  <si>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</si>
  <si>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</si>
  <si>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</si>
  <si>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</si>
  <si>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</si>
  <si>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</si>
  <si>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</si>
  <si>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</si>
  <si>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</si>
  <si>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</si>
  <si>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</si>
  <si>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</si>
  <si>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</si>
  <si>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</si>
  <si>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</si>
  <si>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</si>
  <si>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</si>
  <si>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</si>
  <si>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</si>
  <si>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</si>
  <si>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</si>
  <si>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</si>
  <si>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</si>
  <si>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</si>
  <si>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</si>
  <si>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</si>
  <si>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</si>
  <si>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</si>
  <si>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</si>
  <si>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</si>
  <si>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</si>
  <si>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</si>
  <si>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</si>
  <si>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</si>
  <si>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</si>
  <si>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</si>
  <si>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</si>
  <si>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</si>
  <si>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</si>
  <si>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</si>
  <si>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</si>
  <si>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</si>
  <si>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</si>
  <si>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</si>
  <si>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</si>
  <si>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</si>
  <si>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</si>
  <si>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</si>
  <si>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</si>
  <si>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</si>
  <si>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</si>
  <si>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</si>
  <si>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</si>
  <si>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</si>
  <si>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</si>
  <si>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</si>
  <si>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</si>
  <si>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</si>
  <si>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</si>
  <si>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</si>
  <si>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</si>
  <si>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</si>
  <si>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</si>
  <si>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</si>
  <si>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</si>
  <si>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</si>
  <si>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</si>
  <si>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</si>
  <si>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</si>
  <si>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</si>
  <si>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</si>
  <si>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</si>
  <si>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</si>
  <si>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</si>
  <si>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</si>
  <si>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</si>
  <si>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</si>
  <si>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</si>
  <si>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</si>
  <si>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</si>
  <si>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</si>
  <si>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</si>
  <si>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</si>
  <si>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</si>
  <si>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</si>
  <si>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</si>
  <si>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</si>
  <si>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</si>
  <si>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</si>
  <si>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</si>
  <si>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</si>
  <si>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</si>
  <si>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</si>
  <si>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</si>
  <si>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</si>
  <si>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</si>
  <si>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</si>
  <si>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</si>
  <si>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</si>
  <si>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</si>
  <si>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</si>
  <si>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</si>
  <si>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</si>
  <si>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</si>
  <si>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</si>
  <si>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</si>
  <si>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</si>
  <si>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</si>
  <si>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</si>
  <si>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</si>
  <si>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</si>
  <si>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</si>
  <si>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</si>
  <si>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</si>
  <si>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</si>
  <si>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</si>
  <si>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</si>
  <si>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</si>
  <si>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</si>
  <si>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</si>
  <si>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</si>
  <si>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</si>
  <si>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</si>
  <si>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</si>
  <si>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</si>
  <si>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</si>
  <si>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</si>
  <si>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</si>
  <si>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</si>
  <si>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</si>
  <si>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</si>
  <si>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</si>
  <si>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</si>
  <si>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</si>
  <si>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</si>
  <si>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</si>
  <si>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</si>
  <si>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</si>
  <si>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</si>
  <si>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</si>
  <si>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</si>
  <si>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</si>
  <si>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</si>
  <si>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</si>
  <si>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</si>
  <si>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</si>
  <si>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</si>
  <si>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</si>
  <si>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</si>
  <si>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</si>
  <si>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</si>
  <si>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</si>
  <si>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</si>
  <si>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</si>
  <si>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</si>
  <si>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</si>
  <si>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</si>
  <si>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</si>
  <si>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</si>
  <si>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</si>
  <si>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</si>
  <si>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</si>
  <si>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</si>
  <si>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</si>
  <si>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</si>
  <si>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</si>
  <si>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</si>
  <si>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</si>
  <si>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</si>
  <si>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</si>
  <si>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</si>
  <si>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</si>
  <si>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</si>
  <si>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</si>
  <si>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</si>
  <si>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</si>
  <si>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</si>
  <si>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</si>
  <si>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</si>
  <si>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</si>
  <si>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</si>
  <si>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</si>
  <si>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</si>
  <si>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</si>
  <si>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</si>
  <si>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</si>
  <si>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</si>
  <si>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</si>
  <si>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</si>
  <si>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</si>
  <si>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</si>
  <si>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</si>
  <si>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</si>
  <si>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</si>
  <si>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</si>
  <si>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</si>
  <si>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</si>
  <si>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</si>
  <si>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</si>
  <si>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</si>
  <si>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</si>
  <si>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</si>
  <si>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</si>
  <si>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</si>
  <si>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</si>
  <si>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</si>
  <si>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</si>
  <si>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</si>
  <si>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</si>
  <si>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</si>
  <si>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</si>
  <si>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</si>
  <si>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</si>
  <si>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</si>
  <si>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</si>
  <si>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</si>
  <si>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</si>
  <si>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</si>
  <si>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</si>
  <si>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</si>
  <si>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</si>
  <si>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</si>
  <si>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</si>
  <si>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</si>
  <si>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</si>
  <si>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</si>
  <si>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</si>
  <si>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</si>
  <si>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</si>
  <si>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</si>
  <si>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</si>
  <si>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</si>
  <si>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</si>
  <si>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</si>
  <si>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</si>
  <si>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</si>
  <si>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</si>
  <si>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</si>
  <si>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</si>
  <si>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</si>
  <si>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</si>
  <si>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</si>
  <si>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</si>
  <si>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</si>
  <si>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</si>
  <si>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</si>
  <si>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</si>
  <si>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</si>
  <si>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</si>
  <si>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</si>
  <si>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</si>
  <si>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</si>
  <si>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</si>
  <si>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</si>
  <si>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</si>
  <si>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</si>
  <si>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</si>
  <si>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</si>
  <si>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</si>
  <si>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</si>
  <si>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</si>
  <si>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</si>
  <si>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</si>
  <si>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</si>
  <si>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</si>
  <si>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</si>
  <si>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</si>
  <si>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</si>
  <si>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</si>
  <si>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</si>
  <si>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</si>
  <si>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</si>
  <si>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</si>
  <si>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</si>
  <si>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</si>
  <si>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</si>
  <si>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</si>
  <si>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</si>
  <si>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</si>
  <si>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</si>
  <si>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</si>
  <si>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</si>
  <si>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</si>
  <si>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</si>
  <si>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</si>
  <si>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</si>
  <si>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</si>
  <si>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</si>
  <si>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</si>
  <si>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</si>
  <si>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</si>
  <si>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</si>
  <si>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</si>
  <si>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</si>
  <si>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</si>
  <si>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</si>
  <si>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</si>
  <si>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</si>
  <si>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</si>
  <si>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</si>
  <si>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</si>
  <si>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</si>
  <si>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</si>
  <si>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</si>
  <si>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</si>
  <si>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</si>
  <si>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</si>
  <si>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</si>
  <si>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</si>
  <si>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</si>
  <si>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</si>
  <si>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</si>
  <si>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</si>
  <si>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</si>
  <si>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</si>
  <si>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</si>
  <si>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</si>
  <si>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</si>
  <si>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</si>
  <si>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</si>
  <si>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</si>
  <si>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</si>
  <si>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</si>
  <si>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</si>
  <si>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</si>
  <si>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</si>
  <si>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</si>
  <si>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</si>
  <si>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</si>
  <si>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</si>
  <si>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</si>
  <si>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</si>
  <si>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</si>
  <si>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</si>
  <si>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</si>
  <si>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</si>
  <si>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</si>
  <si>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</si>
  <si>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</si>
  <si>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</si>
  <si>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</si>
  <si>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</si>
  <si>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</si>
  <si>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</si>
  <si>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</si>
  <si>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</si>
  <si>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</si>
  <si>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</si>
  <si>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</si>
  <si>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</si>
  <si>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</si>
  <si>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</si>
  <si>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</si>
  <si>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</si>
  <si>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</si>
  <si>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</si>
  <si>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</si>
  <si>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</si>
  <si>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</si>
  <si>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</si>
  <si>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</si>
  <si>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</si>
  <si>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</si>
  <si>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</si>
  <si>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</si>
  <si>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</si>
  <si>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</si>
  <si>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</si>
  <si>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</si>
  <si>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</si>
  <si>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</si>
  <si>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</si>
  <si>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</si>
  <si>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</si>
  <si>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</si>
  <si>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</si>
  <si>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</si>
  <si>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</si>
  <si>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</si>
  <si>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</si>
  <si>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</si>
  <si>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</si>
  <si>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</si>
  <si>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</si>
  <si>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</si>
  <si>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</si>
  <si>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</si>
  <si>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</si>
  <si>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</si>
  <si>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</si>
  <si>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</si>
  <si>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</si>
  <si>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</si>
  <si>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</si>
  <si>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</si>
  <si>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</si>
  <si>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</si>
  <si>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</si>
  <si>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</si>
  <si>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</si>
  <si>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</si>
  <si>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</si>
  <si>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</si>
  <si>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</si>
  <si>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</si>
  <si>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</si>
  <si>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</si>
  <si>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</si>
  <si>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</si>
  <si>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</si>
  <si>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</si>
  <si>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</si>
  <si>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</si>
  <si>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</si>
  <si>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</si>
  <si>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</si>
  <si>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</si>
  <si>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</si>
  <si>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</si>
  <si>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</si>
  <si>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</si>
  <si>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</si>
  <si>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</si>
  <si>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</si>
  <si>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</si>
  <si>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</si>
  <si>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</si>
  <si>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</si>
  <si>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</si>
  <si>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</si>
  <si>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</si>
  <si>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</si>
  <si>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</si>
  <si>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</si>
  <si>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</si>
  <si>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</si>
  <si>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</si>
  <si>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</si>
  <si>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</si>
  <si>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</si>
  <si>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</si>
  <si>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</si>
  <si>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</si>
  <si>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</si>
  <si>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</si>
  <si>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</si>
  <si>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</si>
  <si>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</si>
  <si>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</si>
  <si>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</si>
  <si>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</si>
  <si>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</si>
  <si>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</si>
  <si>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</si>
  <si>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</si>
  <si>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</si>
  <si>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</si>
  <si>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</si>
  <si>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</si>
  <si>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</si>
  <si>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</si>
  <si>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</si>
  <si>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</si>
  <si>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</si>
  <si>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</si>
  <si>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</si>
  <si>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</si>
  <si>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</si>
  <si>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</si>
  <si>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</si>
  <si>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</si>
  <si>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</si>
  <si>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</si>
  <si>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</si>
  <si>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</si>
  <si>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</si>
  <si>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</si>
  <si>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</si>
  <si>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</si>
  <si>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</si>
  <si>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</si>
  <si>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</si>
  <si>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</si>
  <si>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</si>
  <si>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</si>
  <si>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</si>
  <si>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</si>
  <si>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</si>
  <si>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</si>
  <si>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</si>
  <si>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</si>
  <si>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</si>
  <si>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</si>
  <si>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</si>
  <si>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</si>
  <si>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</si>
  <si>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</si>
  <si>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</si>
  <si>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</si>
  <si>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</si>
  <si>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</si>
  <si>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</si>
  <si>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</si>
  <si>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</si>
  <si>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</si>
  <si>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</si>
  <si>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</si>
  <si>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</si>
  <si>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</si>
  <si>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</si>
  <si>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</si>
  <si>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</si>
  <si>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</si>
  <si>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</si>
  <si>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</si>
  <si>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</si>
  <si>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</si>
  <si>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</si>
  <si>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</si>
  <si>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</si>
  <si>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</si>
  <si>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</si>
  <si>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</si>
  <si>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</si>
  <si>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</si>
  <si>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</si>
  <si>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</si>
  <si>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</si>
  <si>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</si>
  <si>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</si>
  <si>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</si>
  <si>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</si>
  <si>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</si>
  <si>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</si>
  <si>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</si>
  <si>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</si>
  <si>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</si>
  <si>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</si>
  <si>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</si>
  <si>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</si>
  <si>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</si>
  <si>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</si>
  <si>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</si>
  <si>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</si>
  <si>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</si>
  <si>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</si>
  <si>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</si>
  <si>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</si>
  <si>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</si>
  <si>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</si>
  <si>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</si>
  <si>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</si>
  <si>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</si>
  <si>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</si>
  <si>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</si>
  <si>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</si>
  <si>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</si>
  <si>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</si>
  <si>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</si>
  <si>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</si>
  <si>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</si>
  <si>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</si>
  <si>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</si>
  <si>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</si>
  <si>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</si>
  <si>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</si>
  <si>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</si>
  <si>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</si>
  <si>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</si>
  <si>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</si>
  <si>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</si>
  <si>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</si>
  <si>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</si>
  <si>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</si>
  <si>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</si>
  <si>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</si>
  <si>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</si>
  <si>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</si>
  <si>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</si>
  <si>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</si>
  <si>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</si>
  <si>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</si>
  <si>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</si>
  <si>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</si>
  <si>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</si>
  <si>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</si>
  <si>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</si>
  <si>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</si>
  <si>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</si>
  <si>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</si>
  <si>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</si>
  <si>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</si>
  <si>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</si>
  <si>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</si>
  <si>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</si>
  <si>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</si>
  <si>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</si>
  <si>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</si>
  <si>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</si>
  <si>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</si>
  <si>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</si>
  <si>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</si>
  <si>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</si>
  <si>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</si>
  <si>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</si>
  <si>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</si>
  <si>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</si>
  <si>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</si>
  <si>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</si>
  <si>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</si>
  <si>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</si>
  <si>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</si>
  <si>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</si>
  <si>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</si>
  <si>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</si>
  <si>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</si>
  <si>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</si>
  <si>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</si>
  <si>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</si>
  <si>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</si>
  <si>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</si>
  <si>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</si>
  <si>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</si>
  <si>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</si>
  <si>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</si>
  <si>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</si>
  <si>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</si>
  <si>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</si>
  <si>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</si>
  <si>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</si>
  <si>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</si>
  <si>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</si>
  <si>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</si>
  <si>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</si>
  <si>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</si>
  <si>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</si>
  <si>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</si>
  <si>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</si>
  <si>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</si>
  <si>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</si>
  <si>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</si>
  <si>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</si>
  <si>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</si>
  <si>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</si>
  <si>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</si>
  <si>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</si>
  <si>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</si>
  <si>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</si>
  <si>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</si>
  <si>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</si>
  <si>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</si>
  <si>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</si>
  <si>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</si>
  <si>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</si>
  <si>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</si>
  <si>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</si>
  <si>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</si>
  <si>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</si>
  <si>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</si>
  <si>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</si>
  <si>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</si>
  <si>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</si>
  <si>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</si>
  <si>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</si>
  <si>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</si>
  <si>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</si>
  <si>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</si>
  <si>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</si>
  <si>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</si>
  <si>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</si>
  <si>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</si>
  <si>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</si>
  <si>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</si>
  <si>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</si>
  <si>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</si>
  <si>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</si>
  <si>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</si>
  <si>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</si>
  <si>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</si>
  <si>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</si>
  <si>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</si>
  <si>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</si>
  <si>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</si>
  <si>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</si>
  <si>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</si>
  <si>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</si>
  <si>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</si>
  <si>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</si>
  <si>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</si>
  <si>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</si>
  <si>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</si>
  <si>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</si>
  <si>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</si>
  <si>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</si>
  <si>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</si>
  <si>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</si>
  <si>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</si>
  <si>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</si>
  <si>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</si>
  <si>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</si>
  <si>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</si>
  <si>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</si>
  <si>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</si>
  <si>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</si>
  <si>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</si>
  <si>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</si>
  <si>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</si>
  <si>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</si>
  <si>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</si>
  <si>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</si>
  <si>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</si>
  <si>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</si>
  <si>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</si>
  <si>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</si>
  <si>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</si>
  <si>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</si>
  <si>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</si>
  <si>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</si>
  <si>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</si>
  <si>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</si>
  <si>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</si>
  <si>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</si>
  <si>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</si>
  <si>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</si>
  <si>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</si>
  <si>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</si>
  <si>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</si>
  <si>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</si>
  <si>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</si>
  <si>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</si>
  <si>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</si>
  <si>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</si>
  <si>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</si>
  <si>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</si>
  <si>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</si>
  <si>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</si>
  <si>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</si>
  <si>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</si>
  <si>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</si>
  <si>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</si>
  <si>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</si>
  <si>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</si>
  <si>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</si>
  <si>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</si>
  <si>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</si>
  <si>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</si>
  <si>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</si>
  <si>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</si>
  <si>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</si>
  <si>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</si>
  <si>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</si>
  <si>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</si>
  <si>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</si>
  <si>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</si>
  <si>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</si>
  <si>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</si>
  <si>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</si>
  <si>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</si>
  <si>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</si>
  <si>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</si>
  <si>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</si>
  <si>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</si>
  <si>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</si>
  <si>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</si>
  <si>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</si>
  <si>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</si>
  <si>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</si>
  <si>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</si>
  <si>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</si>
  <si>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</si>
  <si>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</si>
  <si>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</si>
  <si>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</si>
  <si>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</si>
  <si>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</si>
  <si>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</si>
  <si>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</si>
  <si>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</si>
  <si>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</si>
  <si>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</si>
  <si>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</si>
  <si>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</si>
  <si>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</si>
  <si>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</si>
  <si>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</si>
  <si>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</si>
  <si>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</si>
  <si>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</si>
  <si>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</si>
  <si>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</si>
  <si>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</si>
  <si>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</si>
  <si>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</si>
  <si>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</si>
  <si>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</si>
  <si>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</si>
  <si>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</si>
  <si>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</si>
  <si>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</si>
  <si>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</si>
  <si>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</si>
  <si>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</si>
  <si>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</si>
  <si>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</si>
  <si>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</si>
  <si>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</si>
  <si>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</si>
  <si>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</si>
  <si>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</si>
  <si>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</si>
  <si>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</si>
  <si>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</si>
  <si>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</si>
  <si>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</si>
  <si>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</si>
  <si>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</si>
  <si>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</si>
  <si>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</si>
  <si>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</si>
  <si>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</si>
  <si>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</si>
  <si>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</si>
  <si>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</si>
  <si>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</si>
  <si>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</si>
  <si>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</si>
  <si>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</si>
  <si>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</si>
  <si>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</si>
  <si>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</si>
  <si>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</si>
  <si>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</si>
  <si>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</si>
  <si>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</si>
  <si>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</si>
  <si>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</si>
  <si>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</si>
  <si>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</si>
  <si>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</si>
  <si>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</si>
  <si>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</si>
  <si>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</si>
  <si>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</si>
  <si>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</si>
  <si>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</si>
  <si>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</si>
  <si>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</si>
  <si>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</si>
  <si>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</si>
  <si>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</si>
  <si>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</si>
  <si>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</si>
  <si>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</si>
  <si>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</si>
  <si>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</si>
  <si>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</si>
  <si>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</si>
  <si>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</si>
  <si>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</si>
  <si>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</si>
  <si>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</si>
  <si>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</si>
  <si>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</si>
  <si>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</si>
  <si>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</si>
  <si>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</si>
  <si>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</si>
  <si>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</si>
  <si>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</si>
  <si>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</si>
  <si>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</si>
  <si>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</si>
  <si>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</si>
  <si>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</si>
  <si>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</si>
  <si>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</si>
  <si>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</si>
  <si>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</si>
  <si>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</si>
  <si>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</si>
  <si>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</si>
  <si>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</si>
  <si>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</si>
  <si>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</si>
  <si>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</si>
  <si>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</si>
  <si>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</si>
  <si>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</si>
  <si>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</si>
  <si>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</si>
  <si>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</si>
  <si>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</si>
  <si>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</si>
  <si>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</si>
  <si>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</si>
  <si>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</si>
  <si>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</si>
  <si>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</si>
  <si>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</si>
  <si>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</si>
  <si>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</si>
  <si>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</si>
  <si>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</si>
  <si>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</si>
  <si>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</si>
  <si>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</si>
  <si>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</si>
  <si>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</si>
  <si>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</si>
  <si>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</si>
  <si>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</si>
  <si>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</si>
  <si>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</si>
  <si>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</si>
  <si>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</si>
  <si>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</si>
  <si>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</si>
  <si>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</si>
  <si>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</si>
  <si>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</si>
  <si>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</si>
  <si>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</si>
  <si>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</si>
  <si>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</si>
  <si>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</si>
  <si>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</si>
  <si>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</si>
  <si>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</si>
  <si>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</si>
  <si>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</si>
  <si>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</si>
  <si>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</si>
  <si>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</si>
  <si>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</si>
  <si>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</si>
  <si>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</si>
  <si>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</si>
  <si>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</si>
  <si>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</si>
  <si>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</si>
  <si>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</si>
  <si>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</si>
  <si>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</si>
  <si>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</si>
  <si>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</si>
  <si>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</si>
  <si>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</si>
  <si>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</si>
  <si>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</si>
  <si>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</si>
  <si>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</si>
  <si>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</si>
  <si>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</si>
  <si>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</si>
  <si>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</si>
  <si>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</si>
  <si>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</si>
  <si>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</si>
  <si>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</si>
  <si>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</si>
  <si>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</si>
  <si>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</si>
  <si>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</si>
  <si>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</si>
  <si>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</si>
  <si>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</si>
  <si>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</si>
  <si>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</si>
  <si>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</si>
  <si>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</si>
  <si>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</si>
  <si>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</si>
  <si>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</si>
  <si>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</si>
  <si>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</si>
  <si>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</si>
  <si>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</si>
  <si>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</si>
  <si>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</si>
  <si>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</si>
  <si>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</si>
  <si>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</si>
  <si>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</si>
  <si>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</si>
  <si>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</si>
  <si>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</si>
  <si>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</si>
  <si>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</si>
  <si>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</si>
  <si>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</si>
  <si>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</si>
  <si>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</si>
  <si>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</si>
  <si>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</si>
  <si>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</si>
  <si>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</si>
  <si>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</si>
  <si>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</si>
  <si>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</si>
  <si>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</si>
  <si>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</si>
  <si>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</si>
  <si>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</si>
  <si>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</si>
  <si>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</si>
  <si>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</si>
  <si>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</si>
  <si>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</si>
  <si>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</si>
  <si>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</si>
  <si>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</si>
  <si>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</si>
  <si>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</si>
  <si>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</si>
  <si>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</si>
  <si>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</si>
  <si>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</si>
  <si>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</si>
  <si>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</si>
  <si>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</si>
  <si>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</si>
  <si>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</si>
  <si>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</si>
  <si>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</si>
  <si>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</si>
  <si>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</si>
  <si>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</si>
  <si>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</si>
  <si>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</si>
  <si>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</si>
  <si>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</si>
  <si>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</si>
  <si>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</si>
  <si>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</si>
  <si>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</si>
  <si>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</si>
  <si>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</si>
  <si>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</si>
  <si>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</si>
  <si>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</si>
  <si>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</si>
  <si>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</si>
  <si>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</si>
  <si>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</si>
  <si>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</si>
  <si>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</si>
  <si>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</si>
  <si>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</si>
  <si>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</si>
  <si>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</si>
  <si>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</si>
  <si>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</si>
  <si>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</si>
  <si>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</si>
  <si>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</si>
  <si>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</si>
  <si>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</si>
  <si>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</si>
  <si>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</si>
  <si>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</si>
  <si>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</si>
  <si>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</si>
  <si>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</si>
  <si>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</si>
  <si>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</si>
  <si>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</si>
  <si>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</si>
  <si>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</si>
  <si>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</si>
  <si>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</si>
  <si>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</si>
  <si>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</si>
  <si>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</si>
  <si>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</si>
  <si>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</si>
  <si>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</si>
  <si>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</si>
  <si>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</si>
  <si>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</si>
  <si>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</si>
  <si>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</si>
  <si>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</si>
  <si>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</si>
  <si>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</si>
  <si>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</si>
  <si>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</si>
  <si>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</si>
  <si>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</si>
  <si>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</si>
  <si>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</si>
  <si>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</si>
  <si>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</si>
  <si>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</si>
  <si>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</si>
  <si>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</si>
  <si>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</si>
  <si>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</si>
  <si>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</si>
  <si>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</si>
  <si>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</si>
  <si>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</si>
  <si>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</si>
  <si>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</si>
  <si>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</si>
  <si>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</si>
  <si>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</si>
  <si>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</si>
  <si>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</si>
  <si>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</si>
  <si>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</si>
  <si>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</si>
  <si>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</si>
  <si>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</si>
  <si>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</si>
  <si>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</si>
  <si>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</si>
  <si>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</si>
  <si>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</si>
  <si>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</si>
  <si>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</si>
  <si>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</si>
  <si>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</si>
  <si>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</si>
  <si>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</si>
  <si>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</si>
  <si>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</si>
  <si>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</si>
  <si>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</si>
  <si>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</si>
  <si>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</si>
  <si>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</si>
  <si>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</si>
  <si>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</si>
  <si>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</si>
  <si>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</si>
  <si>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</si>
  <si>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</si>
  <si>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</si>
  <si>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</si>
  <si>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</si>
  <si>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</si>
  <si>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</si>
  <si>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</si>
  <si>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</si>
  <si>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</si>
  <si>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</si>
  <si>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</si>
  <si>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</si>
  <si>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</si>
  <si>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</si>
  <si>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</si>
  <si>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</si>
  <si>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</si>
  <si>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</si>
  <si>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</si>
  <si>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</si>
  <si>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</si>
  <si>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</si>
  <si>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</si>
  <si>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</si>
  <si>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</si>
  <si>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</si>
  <si>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</si>
  <si>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</si>
  <si>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</si>
  <si>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</si>
  <si>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</si>
  <si>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</si>
  <si>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</si>
  <si>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</si>
  <si>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</si>
  <si>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</si>
  <si>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</si>
  <si>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</si>
  <si>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</si>
  <si>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</si>
  <si>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</si>
  <si>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</si>
  <si>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</si>
  <si>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</si>
  <si>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</si>
  <si>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</si>
  <si>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</si>
  <si>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</si>
  <si>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</si>
  <si>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</si>
  <si>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</si>
  <si>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</si>
  <si>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</si>
  <si>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</si>
  <si>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</si>
  <si>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</si>
  <si>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</si>
  <si>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</si>
  <si>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</si>
  <si>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</si>
  <si>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</si>
  <si>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</si>
  <si>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</si>
  <si>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</si>
  <si>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</si>
  <si>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</si>
  <si>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</si>
  <si>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</si>
  <si>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</si>
  <si>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</si>
  <si>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</si>
  <si>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</si>
  <si>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</si>
  <si>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</si>
  <si>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</si>
  <si>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</si>
  <si>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</si>
  <si>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</si>
  <si>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</si>
  <si>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</si>
  <si>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</si>
  <si>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</si>
  <si>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</si>
  <si>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</si>
  <si>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</si>
  <si>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</si>
  <si>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</si>
  <si>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</si>
  <si>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</si>
  <si>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</si>
  <si>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</si>
  <si>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</si>
  <si>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</si>
  <si>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</si>
  <si>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</si>
  <si>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</si>
  <si>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</si>
  <si>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</si>
  <si>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</si>
  <si>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</si>
  <si>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</si>
  <si>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</si>
  <si>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</si>
  <si>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</si>
  <si>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</si>
  <si>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</si>
  <si>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</si>
  <si>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</si>
  <si>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</si>
  <si>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</si>
  <si>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</si>
  <si>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</si>
  <si>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</si>
  <si>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</si>
  <si>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</si>
  <si>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</si>
  <si>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</si>
  <si>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</si>
  <si>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</si>
  <si>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</si>
  <si>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</si>
  <si>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</si>
  <si>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</si>
  <si>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</si>
  <si>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</si>
  <si>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</si>
  <si>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</si>
  <si>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</si>
  <si>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</si>
  <si>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</si>
  <si>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</si>
  <si>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</si>
  <si>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</si>
  <si>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</si>
  <si>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</si>
  <si>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</si>
  <si>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</si>
  <si>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</si>
  <si>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</si>
  <si>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</si>
  <si>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</si>
  <si>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</si>
  <si>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</si>
  <si>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</si>
  <si>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</si>
  <si>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</si>
  <si>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</si>
  <si>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</si>
  <si>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</si>
  <si>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</si>
  <si>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</si>
  <si>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</si>
  <si>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</si>
  <si>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</si>
  <si>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</si>
  <si>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</si>
  <si>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</si>
  <si>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</si>
  <si>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</si>
  <si>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</si>
  <si>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</si>
  <si>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</si>
  <si>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</si>
  <si>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</si>
  <si>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</si>
  <si>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</si>
  <si>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</si>
  <si>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</si>
  <si>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</si>
  <si>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</si>
  <si>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</si>
  <si>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</si>
  <si>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</si>
  <si>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</si>
  <si>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</si>
  <si>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</si>
  <si>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</si>
  <si>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</si>
  <si>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</si>
  <si>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</si>
  <si>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</si>
  <si>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</si>
  <si>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</si>
  <si>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</si>
  <si>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</si>
  <si>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</si>
  <si>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</si>
  <si>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</si>
  <si>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</si>
  <si>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</si>
  <si>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</si>
  <si>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</si>
  <si>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</si>
  <si>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</si>
  <si>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</si>
  <si>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</si>
  <si>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</si>
  <si>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</si>
  <si>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</si>
  <si>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</si>
  <si>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</si>
  <si>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</si>
  <si>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</si>
  <si>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</si>
  <si>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</si>
  <si>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</si>
  <si>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</si>
  <si>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</si>
  <si>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</si>
  <si>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</si>
  <si>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</si>
  <si>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</si>
  <si>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</si>
  <si>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</si>
  <si>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</si>
  <si>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</si>
  <si>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</si>
  <si>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</si>
  <si>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</si>
  <si>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</si>
  <si>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</si>
  <si>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</si>
  <si>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</si>
  <si>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</si>
  <si>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</si>
  <si>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</si>
  <si>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</si>
  <si>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</si>
  <si>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</si>
  <si>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</si>
  <si>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</si>
  <si>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</si>
  <si>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</si>
  <si>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</si>
  <si>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</si>
  <si>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</si>
  <si>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</si>
  <si>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</si>
  <si>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</si>
  <si>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</si>
  <si>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</si>
  <si>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</si>
  <si>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</si>
  <si>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</si>
  <si>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</si>
  <si>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</si>
  <si>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</si>
  <si>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</si>
  <si>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</si>
  <si>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</si>
  <si>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</si>
  <si>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</si>
  <si>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</si>
  <si>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</si>
  <si>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</si>
  <si>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</si>
  <si>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</si>
  <si>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</si>
  <si>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</si>
  <si>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</si>
  <si>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</si>
  <si>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</si>
  <si>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</si>
  <si>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</si>
  <si>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</si>
  <si>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</si>
  <si>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</si>
  <si>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</si>
  <si>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</si>
  <si>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</si>
  <si>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</si>
  <si>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</si>
  <si>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</si>
  <si>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</si>
  <si>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</si>
  <si>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</si>
  <si>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</si>
  <si>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</si>
  <si>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</si>
  <si>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</si>
  <si>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</si>
  <si>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</si>
  <si>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</si>
  <si>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</si>
  <si>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</si>
  <si>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</si>
  <si>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</si>
  <si>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</si>
  <si>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</si>
  <si>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</si>
  <si>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</si>
  <si>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</si>
  <si>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</si>
  <si>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</si>
  <si>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</si>
  <si>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</si>
  <si>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</si>
  <si>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</si>
  <si>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</si>
  <si>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</si>
  <si>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</si>
  <si>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</si>
  <si>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</si>
  <si>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</si>
  <si>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</si>
  <si>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</si>
  <si>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</si>
  <si>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</si>
  <si>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</si>
  <si>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</si>
  <si>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</si>
  <si>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</si>
  <si>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</si>
  <si>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</si>
  <si>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</si>
  <si>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</si>
  <si>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</si>
  <si>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</si>
  <si>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</si>
  <si>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</si>
  <si>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</si>
  <si>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</si>
  <si>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</si>
  <si>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</si>
  <si>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</si>
  <si>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</si>
  <si>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</si>
  <si>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</si>
  <si>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</si>
  <si>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</si>
  <si>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</si>
  <si>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</si>
  <si>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</si>
  <si>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</si>
  <si>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</si>
  <si>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</si>
  <si>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</si>
  <si>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</si>
  <si>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</si>
  <si>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</si>
  <si>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</si>
  <si>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</si>
  <si>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</si>
  <si>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</si>
  <si>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</si>
  <si>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</si>
  <si>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</si>
  <si>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</si>
  <si>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</si>
  <si>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</si>
  <si>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</si>
  <si>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</si>
  <si>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</si>
  <si>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</si>
  <si>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</si>
  <si>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</si>
  <si>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</si>
  <si>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</si>
  <si>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</si>
  <si>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</si>
  <si>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</si>
  <si>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</si>
  <si>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</si>
  <si>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</si>
  <si>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</si>
  <si>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</si>
  <si>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</si>
  <si>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</si>
  <si>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</si>
  <si>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</si>
  <si>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</si>
  <si>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</si>
  <si>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</si>
  <si>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</si>
  <si>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</si>
  <si>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</si>
  <si>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</si>
  <si>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</si>
  <si>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</si>
  <si>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</si>
  <si>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</si>
  <si>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</si>
  <si>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</si>
  <si>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</si>
  <si>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</si>
  <si>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</si>
  <si>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</si>
  <si>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</si>
  <si>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</si>
  <si>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</si>
  <si>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</si>
  <si>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</si>
  <si>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</si>
  <si>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</si>
  <si>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</si>
  <si>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</si>
  <si>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</si>
  <si>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</si>
  <si>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</si>
  <si>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</si>
  <si>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</si>
  <si>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</si>
  <si>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</si>
  <si>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</si>
  <si>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</si>
  <si>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</si>
  <si>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</si>
  <si>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</si>
  <si>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</si>
  <si>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</si>
  <si>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</si>
  <si>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</si>
  <si>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</si>
  <si>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</si>
  <si>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</si>
  <si>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</si>
  <si>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</si>
  <si>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</si>
  <si>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</si>
  <si>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</si>
  <si>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</si>
  <si>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</si>
  <si>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</si>
  <si>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</si>
  <si>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</si>
  <si>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</si>
  <si>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</si>
  <si>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</si>
  <si>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</si>
  <si>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</si>
  <si>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</si>
  <si>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</si>
  <si>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</si>
  <si>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</si>
  <si>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</si>
  <si>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</si>
  <si>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</si>
  <si>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</si>
  <si>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</si>
  <si>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</si>
  <si>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</si>
  <si>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</si>
  <si>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</si>
  <si>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</si>
  <si>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</si>
  <si>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</si>
  <si>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</si>
  <si>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</si>
  <si>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</si>
  <si>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</si>
  <si>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</si>
  <si>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</si>
  <si>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</si>
  <si>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</si>
  <si>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</si>
  <si>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</si>
  <si>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</si>
  <si>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</si>
  <si>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</si>
  <si>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</si>
  <si>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</si>
  <si>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</si>
  <si>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</si>
  <si>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</si>
  <si>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</si>
  <si>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</si>
  <si>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</si>
  <si>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</si>
  <si>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</si>
  <si>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</si>
  <si>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</si>
  <si>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</si>
  <si>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</si>
  <si>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</si>
  <si>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</si>
  <si>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</si>
  <si>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</si>
  <si>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</si>
  <si>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</si>
  <si>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</si>
  <si>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</si>
  <si>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</si>
  <si>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</si>
  <si>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</si>
  <si>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</si>
  <si>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</si>
  <si>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</si>
  <si>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</si>
  <si>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</si>
  <si>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</si>
  <si>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</si>
  <si>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</si>
  <si>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</si>
  <si>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</si>
  <si>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</si>
  <si>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</si>
  <si>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</si>
  <si>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</si>
  <si>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</si>
  <si>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</si>
  <si>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</si>
  <si>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</si>
  <si>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</si>
  <si>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</si>
  <si>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</si>
  <si>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</si>
  <si>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</si>
  <si>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</si>
  <si>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</si>
  <si>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</si>
  <si>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</si>
  <si>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</si>
  <si>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</si>
  <si>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</si>
  <si>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</si>
  <si>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</si>
  <si>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</si>
  <si>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</si>
  <si>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</si>
  <si>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</si>
  <si>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</si>
  <si>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</si>
  <si>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</si>
  <si>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</si>
  <si>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</si>
  <si>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</si>
  <si>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</si>
  <si>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</si>
  <si>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</si>
  <si>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</si>
  <si>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</si>
  <si>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</si>
  <si>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</si>
  <si>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</si>
  <si>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</si>
  <si>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</si>
  <si>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</si>
  <si>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</si>
  <si>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</si>
  <si>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</si>
  <si>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</si>
  <si>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</si>
  <si>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</si>
  <si>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</si>
  <si>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</si>
  <si>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</si>
  <si>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</si>
  <si>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</si>
  <si>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</si>
  <si>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</si>
  <si>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</si>
  <si>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</si>
  <si>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</si>
  <si>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</si>
  <si>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</si>
  <si>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</si>
  <si>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</si>
  <si>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</si>
  <si>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</si>
  <si>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</si>
  <si>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</si>
  <si>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</si>
  <si>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</si>
  <si>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</si>
  <si>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</si>
  <si>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</si>
  <si>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</si>
  <si>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</si>
  <si>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</si>
  <si>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</si>
  <si>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</si>
  <si>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</si>
  <si>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</si>
  <si>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</si>
  <si>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</si>
  <si>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</si>
  <si>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</si>
  <si>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</si>
  <si>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</si>
  <si>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</si>
  <si>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</si>
  <si>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</si>
  <si>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</si>
  <si>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</si>
  <si>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</si>
  <si>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</si>
  <si>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</si>
  <si>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</si>
  <si>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</si>
  <si>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</si>
  <si>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</si>
  <si>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</si>
  <si>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</si>
  <si>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</si>
  <si>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</si>
  <si>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</si>
  <si>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</si>
  <si>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</si>
  <si>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</si>
  <si>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</si>
  <si>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</si>
  <si>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</si>
  <si>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</si>
  <si>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</si>
  <si>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</si>
  <si>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</si>
  <si>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</si>
  <si>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</si>
  <si>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</si>
  <si>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</si>
  <si>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</si>
  <si>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</si>
  <si>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</si>
  <si>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</si>
  <si>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</si>
  <si>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</si>
  <si>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</si>
  <si>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</si>
  <si>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</si>
  <si>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</si>
  <si>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</si>
  <si>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</si>
  <si>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</si>
  <si>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</si>
  <si>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</si>
  <si>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</si>
  <si>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</si>
  <si>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</si>
  <si>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</si>
  <si>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</si>
  <si>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</si>
  <si>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</si>
  <si>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</si>
  <si>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</si>
  <si>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</si>
  <si>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</si>
  <si>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</si>
  <si>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</si>
  <si>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</si>
  <si>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</si>
  <si>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</si>
  <si>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</si>
  <si>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</si>
  <si>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</si>
  <si>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</si>
  <si>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</si>
  <si>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</si>
  <si>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</si>
  <si>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</si>
  <si>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</si>
  <si>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</si>
  <si>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</si>
  <si>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</si>
  <si>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</si>
  <si>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</si>
  <si>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</si>
  <si>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</si>
  <si>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</si>
  <si>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</si>
  <si>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</si>
  <si>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</si>
  <si>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</si>
  <si>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</si>
  <si>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</si>
  <si>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</si>
  <si>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</si>
  <si>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</si>
  <si>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</si>
  <si>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</si>
  <si>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</si>
  <si>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</si>
  <si>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</si>
  <si>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</si>
  <si>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</si>
  <si>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</si>
  <si>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</si>
  <si>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</si>
  <si>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</si>
  <si>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</si>
  <si>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</si>
  <si>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</si>
  <si>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</si>
  <si>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</si>
  <si>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</si>
  <si>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</si>
  <si>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</si>
  <si>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</si>
  <si>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</si>
  <si>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</si>
  <si>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</si>
  <si>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</si>
  <si>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</si>
  <si>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</si>
  <si>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</si>
  <si>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</si>
  <si>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</si>
  <si>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</si>
  <si>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</si>
  <si>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</si>
  <si>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</si>
  <si>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</si>
  <si>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</si>
  <si>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</si>
  <si>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</si>
  <si>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</si>
  <si>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</si>
  <si>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</si>
  <si>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</si>
  <si>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</si>
  <si>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</si>
  <si>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</si>
  <si>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</si>
  <si>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</si>
  <si>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</si>
  <si>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</si>
  <si>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</si>
  <si>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</si>
  <si>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</si>
  <si>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</si>
  <si>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</si>
  <si>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</si>
  <si>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</si>
  <si>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</si>
  <si>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</si>
  <si>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</si>
  <si>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</si>
  <si>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</si>
  <si>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</si>
  <si>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</si>
  <si>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</si>
  <si>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</si>
  <si>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</si>
  <si>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</si>
  <si>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</si>
  <si>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</si>
  <si>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</si>
  <si>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</si>
  <si>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</si>
  <si>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</si>
  <si>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</si>
  <si>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</si>
  <si>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</si>
  <si>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</si>
  <si>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</si>
  <si>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</si>
  <si>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</si>
  <si>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</si>
  <si>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</si>
  <si>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</si>
  <si>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</si>
  <si>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</si>
  <si>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</si>
  <si>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</si>
  <si>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</si>
  <si>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</si>
  <si>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</si>
  <si>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</si>
  <si>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</si>
  <si>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</si>
  <si>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</si>
  <si>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</si>
  <si>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</si>
  <si>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</si>
  <si>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</si>
  <si>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</si>
  <si>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</si>
  <si>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</si>
  <si>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</si>
  <si>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</si>
  <si>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</si>
  <si>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</si>
  <si>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</si>
  <si>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</si>
  <si>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</si>
  <si>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</si>
  <si>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</si>
  <si>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</si>
  <si>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</si>
  <si>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</si>
  <si>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</si>
  <si>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</si>
  <si>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</si>
  <si>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</si>
  <si>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</si>
  <si>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</si>
  <si>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</si>
  <si>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</si>
  <si>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</si>
  <si>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</si>
  <si>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</si>
  <si>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</si>
  <si>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</si>
  <si>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</si>
  <si>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</si>
  <si>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</si>
  <si>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</si>
  <si>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</si>
  <si>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</si>
  <si>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</si>
  <si>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</si>
  <si>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</si>
  <si>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</si>
  <si>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</si>
  <si>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</si>
  <si>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</si>
  <si>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</si>
  <si>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</si>
  <si>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</si>
  <si>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</si>
  <si>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</si>
  <si>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</si>
  <si>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</si>
  <si>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</si>
  <si>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</si>
  <si>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</si>
  <si>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</si>
  <si>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</si>
  <si>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</si>
  <si>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</si>
  <si>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</si>
  <si>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</si>
  <si>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</si>
  <si>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</si>
  <si>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</si>
  <si>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</si>
  <si>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</si>
  <si>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</si>
  <si>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</si>
  <si>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</si>
  <si>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</si>
  <si>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</si>
  <si>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</si>
  <si>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</si>
  <si>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</si>
  <si>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</si>
  <si>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</si>
  <si>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</si>
  <si>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</si>
  <si>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</si>
  <si>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</si>
  <si>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</si>
  <si>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</si>
  <si>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</si>
  <si>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</si>
  <si>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</si>
  <si>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</si>
  <si>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</si>
  <si>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</si>
  <si>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</si>
  <si>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</si>
  <si>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</si>
  <si>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</si>
  <si>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</si>
  <si>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</si>
  <si>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</si>
  <si>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</si>
  <si>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</si>
  <si>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</si>
  <si>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</si>
  <si>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</si>
  <si>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</si>
  <si>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</si>
  <si>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</si>
  <si>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</si>
  <si>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</si>
  <si>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</si>
  <si>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</si>
  <si>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</si>
  <si>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</si>
  <si>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</si>
  <si>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</si>
  <si>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</si>
  <si>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</si>
  <si>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</si>
  <si>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</si>
  <si>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</si>
  <si>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</si>
  <si>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</si>
  <si>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</si>
  <si>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</si>
  <si>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</si>
  <si>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</si>
  <si>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</si>
  <si>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</si>
  <si>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</si>
  <si>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</si>
  <si>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</si>
  <si>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</si>
  <si>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</si>
  <si>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</si>
  <si>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</si>
  <si>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</si>
  <si>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</si>
  <si>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</si>
  <si>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</si>
  <si>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</si>
  <si>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</si>
  <si>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</si>
  <si>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</si>
  <si>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</si>
  <si>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</si>
  <si>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</si>
  <si>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</si>
  <si>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</si>
  <si>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</si>
  <si>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</si>
  <si>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</si>
  <si>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</si>
  <si>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</si>
  <si>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</si>
  <si>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</si>
  <si>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</si>
  <si>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</si>
  <si>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</si>
  <si>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</si>
  <si>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</si>
  <si>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</si>
  <si>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</si>
  <si>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</si>
  <si>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</si>
  <si>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</si>
  <si>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</si>
  <si>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</si>
  <si>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</si>
  <si>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</si>
  <si>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</si>
  <si>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</si>
  <si>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</si>
  <si>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</si>
  <si>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</si>
  <si>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</si>
  <si>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</si>
  <si>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</si>
  <si>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</si>
  <si>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</si>
  <si>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</si>
  <si>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</si>
  <si>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</si>
  <si>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</si>
  <si>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</si>
  <si>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</si>
  <si>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</si>
  <si>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</si>
  <si>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</si>
  <si>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</si>
  <si>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</si>
  <si>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</si>
  <si>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</si>
  <si>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</si>
  <si>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</si>
  <si>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</si>
  <si>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</si>
  <si>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</si>
  <si>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</si>
  <si>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</si>
  <si>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</si>
  <si>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</si>
  <si>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</si>
  <si>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</si>
  <si>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</si>
  <si>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</si>
  <si>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</si>
  <si>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</si>
  <si>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</si>
  <si>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</si>
  <si>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</si>
  <si>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</si>
  <si>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</si>
  <si>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</si>
  <si>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</si>
  <si>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</si>
  <si>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</si>
  <si>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</si>
  <si>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</si>
  <si>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</si>
  <si>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</si>
  <si>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</si>
  <si>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</si>
  <si>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</si>
  <si>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</si>
  <si>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</si>
  <si>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</si>
  <si>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</si>
  <si>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</si>
  <si>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</si>
  <si>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</si>
  <si>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</si>
  <si>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</si>
  <si>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</si>
  <si>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</si>
  <si>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</si>
  <si>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</si>
  <si>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</si>
  <si>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</si>
  <si>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</si>
  <si>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</si>
  <si>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</si>
  <si>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</si>
  <si>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</si>
  <si>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</si>
  <si>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</si>
  <si>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</si>
  <si>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</si>
  <si>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</si>
  <si>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</si>
  <si>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</si>
  <si>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</si>
  <si>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</si>
  <si>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</si>
  <si>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</si>
  <si>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</si>
  <si>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</si>
  <si>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</si>
  <si>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</si>
  <si>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</si>
  <si>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</si>
  <si>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</si>
  <si>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</si>
  <si>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</si>
  <si>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</si>
  <si>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</si>
  <si>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</si>
  <si>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</si>
  <si>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</si>
  <si>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</si>
  <si>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</si>
  <si>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</si>
  <si>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</si>
  <si>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</si>
  <si>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</si>
  <si>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</si>
  <si>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</si>
  <si>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</si>
  <si>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</si>
  <si>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</si>
  <si>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</si>
  <si>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</si>
  <si>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</si>
  <si>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</si>
  <si>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</si>
  <si>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</si>
  <si>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</si>
  <si>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</si>
  <si>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</si>
  <si>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</si>
  <si>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</si>
  <si>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</si>
  <si>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</si>
  <si>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</si>
  <si>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</si>
  <si>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</si>
  <si>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</si>
  <si>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</si>
  <si>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</si>
  <si>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</si>
  <si>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</si>
  <si>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</si>
  <si>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</si>
  <si>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</si>
  <si>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</si>
  <si>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</si>
  <si>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</si>
  <si>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</si>
  <si>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</si>
  <si>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</si>
  <si>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</si>
  <si>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</si>
  <si>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</si>
  <si>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</si>
  <si>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</si>
  <si>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</si>
  <si>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</si>
  <si>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</si>
  <si>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</si>
  <si>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</si>
  <si>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</si>
  <si>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</si>
  <si>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</si>
  <si>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</si>
  <si>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</si>
  <si>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</si>
  <si>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</si>
  <si>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</si>
  <si>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</si>
  <si>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</si>
  <si>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</si>
  <si>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</si>
  <si>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</si>
  <si>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</si>
  <si>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</si>
  <si>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</si>
  <si>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</si>
  <si>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</si>
  <si>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</si>
  <si>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</si>
  <si>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</si>
  <si>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</si>
  <si>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</si>
  <si>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</si>
  <si>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</si>
  <si>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</si>
  <si>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</si>
  <si>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</si>
  <si>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</si>
  <si>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</si>
  <si>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</si>
  <si>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</si>
  <si>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</si>
  <si>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</si>
  <si>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</si>
  <si>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</si>
  <si>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</si>
  <si>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</si>
  <si>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</si>
  <si>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</si>
  <si>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</si>
  <si>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</si>
  <si>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</si>
  <si>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</si>
  <si>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</si>
  <si>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</si>
  <si>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</si>
  <si>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</si>
  <si>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</si>
  <si>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</si>
  <si>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</si>
  <si>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</si>
  <si>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</si>
  <si>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</si>
  <si>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</si>
  <si>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</si>
  <si>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</si>
  <si>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</si>
  <si>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</si>
  <si>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</si>
  <si>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</si>
  <si>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</si>
  <si>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</si>
  <si>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</si>
  <si>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</si>
  <si>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</si>
  <si>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</si>
  <si>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</si>
  <si>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</si>
  <si>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</si>
  <si>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</si>
  <si>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</si>
  <si>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</si>
  <si>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</si>
  <si>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</si>
  <si>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</si>
  <si>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</si>
  <si>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</si>
  <si>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</si>
  <si>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</si>
  <si>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</si>
  <si>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</si>
  <si>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</si>
  <si>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</si>
  <si>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</si>
  <si>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</si>
  <si>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</si>
  <si>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</si>
  <si>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</si>
  <si>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</si>
  <si>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</si>
  <si>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</si>
  <si>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</si>
  <si>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</si>
  <si>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</si>
  <si>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</si>
  <si>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</si>
  <si>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</si>
  <si>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</si>
  <si>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</si>
  <si>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</si>
  <si>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</si>
  <si>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</si>
  <si>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</si>
  <si>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</si>
  <si>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</si>
  <si>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</si>
  <si>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</si>
  <si>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</si>
  <si>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</si>
  <si>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</si>
  <si>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</si>
  <si>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</si>
  <si>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</si>
  <si>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</si>
  <si>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</si>
  <si>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</si>
  <si>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</si>
  <si>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</si>
  <si>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</si>
  <si>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</si>
  <si>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</si>
  <si>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</si>
  <si>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</si>
  <si>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</si>
  <si>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</si>
  <si>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</si>
  <si>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</si>
  <si>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</si>
  <si>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</si>
  <si>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</si>
  <si>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</si>
  <si>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</si>
  <si>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</si>
  <si>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</si>
  <si>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</si>
  <si>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</si>
  <si>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</si>
  <si>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</si>
  <si>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</si>
  <si>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</si>
  <si>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</si>
  <si>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</si>
  <si>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</si>
  <si>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</si>
  <si>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</si>
  <si>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</si>
  <si>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</si>
  <si>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</si>
  <si>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</si>
  <si>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</si>
  <si>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</si>
  <si>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</si>
  <si>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</si>
  <si>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</si>
  <si>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</si>
  <si>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</si>
  <si>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</si>
  <si>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</si>
  <si>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</si>
  <si>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</si>
  <si>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</si>
  <si>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</si>
  <si>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</si>
  <si>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</si>
  <si>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</si>
  <si>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</si>
  <si>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</si>
  <si>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</si>
  <si>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</si>
  <si>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</si>
  <si>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</si>
  <si>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</si>
  <si>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</si>
  <si>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</si>
  <si>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</si>
  <si>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</si>
  <si>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</si>
  <si>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</si>
  <si>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</si>
  <si>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</si>
  <si>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</si>
  <si>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</si>
  <si>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</si>
  <si>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</si>
  <si>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</si>
  <si>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</si>
  <si>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</si>
  <si>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</si>
  <si>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</si>
  <si>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</si>
  <si>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</si>
  <si>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</si>
  <si>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</si>
  <si>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</si>
  <si>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</si>
  <si>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</si>
  <si>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</si>
  <si>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</si>
  <si>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</si>
  <si>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</si>
  <si>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</si>
  <si>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</si>
  <si>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</si>
  <si>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</si>
  <si>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</si>
  <si>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</si>
  <si>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</si>
  <si>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</si>
  <si>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</si>
  <si>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</si>
  <si>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</si>
  <si>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</si>
  <si>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</si>
  <si>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</si>
  <si>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</si>
  <si>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</si>
  <si>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</si>
  <si>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</si>
  <si>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</si>
  <si>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</si>
  <si>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</si>
  <si>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</si>
  <si>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</si>
  <si>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</si>
  <si>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</si>
  <si>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</si>
  <si>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</si>
  <si>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</si>
  <si>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</si>
  <si>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</si>
  <si>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</si>
  <si>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</si>
  <si>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</si>
  <si>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</si>
  <si>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</si>
  <si>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</si>
  <si>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</si>
  <si>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</si>
  <si>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</si>
  <si>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</si>
  <si>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</si>
  <si>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</si>
  <si>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</si>
  <si>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</si>
  <si>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</si>
  <si>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</si>
  <si>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</si>
  <si>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</si>
  <si>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</si>
  <si>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</si>
  <si>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</si>
  <si>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</si>
  <si>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</si>
  <si>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</si>
  <si>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</si>
  <si>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</si>
  <si>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</si>
  <si>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</si>
  <si>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</si>
  <si>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</si>
  <si>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</si>
  <si>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</si>
  <si>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</si>
  <si>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</si>
  <si>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</si>
  <si>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</si>
  <si>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</si>
  <si>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</si>
  <si>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</si>
  <si>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</si>
  <si>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</si>
  <si>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</si>
  <si>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</si>
  <si>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</si>
  <si>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</si>
  <si>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</si>
  <si>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</si>
  <si>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</si>
  <si>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</si>
  <si>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</si>
  <si>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</si>
  <si>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</si>
  <si>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</si>
  <si>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</si>
  <si>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</si>
  <si>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</si>
  <si>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</si>
  <si>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</si>
  <si>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</si>
  <si>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</si>
  <si>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</si>
  <si>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</si>
  <si>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</si>
  <si>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</si>
  <si>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</si>
  <si>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</si>
  <si>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</si>
  <si>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</si>
  <si>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</si>
  <si>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</si>
  <si>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</si>
  <si>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</si>
  <si>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</si>
  <si>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</si>
  <si>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</si>
  <si>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</si>
  <si>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</si>
  <si>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</si>
  <si>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</si>
  <si>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</si>
  <si>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</si>
  <si>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</si>
  <si>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</si>
  <si>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</si>
  <si>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</si>
  <si>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</si>
  <si>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</si>
  <si>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</si>
  <si>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</si>
  <si>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</si>
  <si>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</si>
  <si>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</si>
  <si>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</si>
  <si>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</si>
  <si>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</si>
  <si>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</si>
  <si>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</si>
  <si>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</si>
  <si>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</si>
  <si>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</si>
  <si>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</si>
  <si>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</si>
  <si>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</si>
  <si>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</si>
  <si>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</si>
  <si>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</si>
  <si>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</si>
  <si>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</si>
  <si>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</si>
  <si>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</si>
  <si>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</si>
  <si>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</si>
  <si>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</si>
  <si>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</si>
  <si>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</si>
  <si>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</si>
  <si>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</si>
  <si>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</si>
  <si>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</si>
  <si>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</si>
  <si>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</si>
  <si>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</si>
  <si>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</si>
  <si>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</si>
  <si>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</si>
  <si>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</si>
  <si>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</si>
  <si>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</si>
  <si>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</si>
  <si>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</si>
  <si>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</si>
  <si>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</si>
  <si>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</si>
  <si>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</si>
  <si>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</si>
  <si>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</si>
  <si>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</si>
  <si>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</si>
  <si>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</si>
  <si>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</si>
  <si>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</si>
  <si>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</si>
  <si>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</si>
  <si>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</si>
  <si>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</si>
  <si>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</si>
  <si>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</si>
  <si>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</si>
  <si>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</si>
  <si>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</si>
  <si>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</si>
  <si>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</si>
  <si>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</si>
  <si>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</si>
  <si>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</si>
  <si>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</si>
  <si>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</si>
  <si>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</si>
  <si>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</si>
  <si>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</si>
  <si>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</si>
  <si>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</si>
  <si>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</si>
  <si>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</si>
  <si>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</si>
  <si>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</si>
  <si>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</si>
  <si>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</si>
  <si>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</si>
  <si>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</si>
  <si>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</si>
  <si>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</si>
  <si>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</si>
  <si>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</si>
  <si>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</si>
  <si>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</si>
  <si>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</si>
  <si>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</si>
  <si>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</si>
  <si>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</si>
  <si>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</si>
  <si>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</si>
  <si>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</si>
  <si>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</si>
  <si>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</si>
  <si>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</si>
  <si>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</si>
  <si>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</si>
  <si>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</si>
  <si>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</si>
  <si>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</si>
  <si>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</si>
  <si>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</si>
  <si>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</si>
  <si>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</si>
  <si>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</si>
  <si>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</si>
  <si>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</si>
  <si>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</si>
  <si>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</si>
  <si>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</si>
  <si>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</si>
  <si>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</si>
  <si>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</si>
  <si>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</si>
  <si>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</si>
  <si>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</si>
  <si>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</si>
  <si>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</si>
  <si>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</si>
  <si>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</si>
  <si>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</si>
  <si>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</si>
  <si>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</si>
  <si>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</si>
  <si>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</si>
  <si>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</si>
  <si>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</si>
  <si>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</si>
  <si>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</si>
  <si>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</si>
  <si>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</si>
  <si>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</si>
  <si>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</si>
  <si>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</si>
  <si>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</si>
  <si>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</si>
  <si>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</si>
  <si>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</si>
  <si>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</si>
  <si>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</si>
  <si>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</si>
  <si>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</si>
  <si>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</si>
  <si>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</si>
  <si>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</si>
  <si>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</si>
  <si>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</si>
  <si>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</si>
  <si>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</si>
  <si>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</si>
  <si>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</si>
  <si>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</si>
  <si>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</si>
  <si>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</si>
  <si>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</si>
  <si>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</si>
  <si>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</si>
  <si>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</si>
  <si>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</si>
  <si>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</si>
  <si>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</si>
  <si>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</si>
  <si>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</si>
  <si>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</si>
  <si>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</si>
  <si>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</si>
  <si>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</si>
  <si>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</si>
  <si>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</si>
  <si>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</si>
  <si>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</si>
  <si>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</si>
  <si>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</si>
  <si>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</si>
  <si>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</si>
  <si>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</si>
  <si>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</si>
  <si>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</si>
  <si>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</si>
  <si>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</si>
  <si>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</si>
  <si>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</si>
  <si>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</si>
  <si>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</si>
  <si>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</si>
  <si>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</si>
  <si>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</si>
  <si>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</si>
  <si>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</si>
  <si>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</si>
  <si>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</si>
  <si>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</si>
  <si>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</si>
  <si>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</si>
  <si>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</si>
  <si>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</si>
  <si>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</si>
  <si>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</si>
  <si>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</si>
  <si>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</si>
  <si>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</si>
  <si>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</si>
  <si>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</si>
  <si>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</si>
  <si>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</si>
  <si>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</si>
  <si>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</si>
  <si>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</si>
  <si>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</si>
  <si>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</si>
  <si>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</si>
  <si>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</si>
  <si>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</si>
  <si>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</si>
  <si>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</si>
  <si>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</si>
  <si>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</si>
  <si>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</si>
  <si>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</si>
  <si>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</si>
  <si>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</si>
  <si>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</si>
  <si>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</si>
  <si>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</si>
  <si>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</si>
  <si>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</si>
  <si>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</si>
  <si>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</si>
  <si>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</si>
  <si>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</si>
  <si>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</si>
  <si>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</si>
  <si>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</si>
  <si>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</si>
  <si>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</si>
  <si>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</si>
  <si>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</si>
  <si>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</si>
  <si>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</si>
  <si>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</si>
  <si>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</si>
  <si>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</si>
  <si>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</si>
  <si>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</si>
  <si>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</si>
  <si>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</si>
  <si>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</si>
  <si>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</si>
  <si>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</si>
  <si>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</si>
  <si>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</si>
  <si>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</si>
  <si>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</si>
  <si>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</si>
  <si>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</si>
  <si>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</si>
  <si>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</si>
  <si>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</si>
  <si>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</si>
  <si>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</si>
  <si>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</si>
  <si>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</si>
  <si>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</si>
  <si>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</si>
  <si>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</si>
  <si>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</si>
  <si>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</si>
  <si>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</si>
  <si>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</si>
  <si>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</si>
  <si>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</si>
  <si>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</si>
  <si>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</si>
  <si>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</si>
  <si>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</si>
  <si>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</si>
  <si>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</si>
  <si>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</si>
  <si>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</si>
  <si>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</si>
  <si>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</si>
  <si>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</si>
  <si>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</si>
  <si>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</si>
  <si>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</si>
  <si>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</si>
  <si>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</si>
  <si>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</si>
  <si>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</si>
  <si>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</si>
  <si>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</si>
  <si>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</si>
  <si>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</si>
  <si>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</si>
  <si>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</si>
  <si>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</si>
  <si>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</si>
  <si>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</si>
  <si>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</si>
  <si>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</si>
  <si>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</si>
  <si>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</si>
  <si>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</si>
  <si>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</si>
  <si>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</si>
  <si>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</si>
  <si>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</si>
  <si>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</si>
  <si>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</si>
  <si>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</si>
  <si>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</si>
  <si>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</si>
  <si>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</si>
  <si>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</si>
  <si>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</si>
  <si>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</si>
  <si>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</si>
  <si>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</si>
  <si>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</si>
  <si>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</si>
  <si>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</si>
  <si>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</si>
  <si>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</si>
  <si>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</si>
  <si>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</si>
  <si>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</si>
  <si>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</si>
  <si>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</si>
  <si>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</si>
  <si>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</si>
  <si>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</si>
  <si>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</si>
  <si>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</si>
  <si>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</si>
  <si>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</si>
  <si>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</si>
  <si>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</si>
  <si>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</si>
  <si>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</si>
  <si>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</si>
  <si>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</si>
  <si>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</si>
  <si>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</si>
  <si>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</si>
  <si>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</si>
  <si>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</si>
  <si>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</si>
  <si>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</si>
  <si>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</si>
  <si>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</si>
  <si>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</si>
  <si>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</si>
  <si>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</si>
  <si>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</si>
  <si>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</si>
  <si>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</si>
  <si>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</si>
  <si>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</si>
  <si>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</si>
  <si>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</si>
  <si>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</si>
  <si>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</si>
  <si>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</si>
  <si>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</si>
  <si>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</si>
  <si>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</si>
  <si>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</si>
  <si>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</si>
  <si>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</si>
  <si>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</si>
  <si>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</si>
  <si>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</si>
  <si>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</si>
  <si>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</si>
  <si>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</si>
  <si>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</si>
  <si>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</si>
  <si>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</si>
  <si>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</si>
  <si>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</si>
  <si>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</si>
  <si>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</si>
  <si>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</si>
  <si>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</si>
  <si>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</si>
  <si>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</si>
  <si>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</si>
  <si>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</si>
  <si>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</si>
  <si>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</si>
  <si>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</si>
  <si>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</si>
  <si>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</si>
  <si>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</si>
  <si>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</si>
  <si>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</si>
  <si>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</si>
  <si>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</si>
  <si>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</si>
  <si>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</si>
  <si>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</si>
  <si>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</si>
  <si>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</si>
  <si>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</si>
  <si>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</si>
  <si>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</si>
  <si>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</si>
  <si>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</si>
  <si>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</si>
  <si>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</si>
  <si>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</si>
  <si>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</si>
  <si>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</si>
  <si>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</si>
  <si>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</si>
  <si>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</si>
  <si>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</si>
  <si>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</si>
  <si>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</si>
  <si>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</si>
  <si>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</si>
  <si>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</si>
  <si>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</si>
  <si>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</si>
  <si>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</si>
  <si>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</si>
  <si>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</si>
  <si>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</si>
  <si>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</si>
  <si>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</si>
  <si>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</si>
  <si>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</si>
  <si>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</si>
  <si>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</si>
  <si>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</si>
  <si>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</si>
  <si>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</si>
  <si>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</si>
  <si>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</si>
  <si>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</si>
  <si>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</si>
  <si>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</si>
  <si>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</si>
  <si>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</si>
  <si>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</si>
  <si>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</si>
  <si>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</si>
  <si>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</si>
  <si>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</si>
  <si>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</si>
  <si>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</si>
  <si>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</si>
  <si>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</si>
  <si>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</si>
  <si>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</si>
  <si>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</si>
  <si>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</si>
  <si>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</si>
  <si>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</si>
  <si>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</si>
  <si>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</si>
  <si>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</si>
  <si>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</si>
  <si>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</si>
  <si>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</si>
  <si>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</si>
  <si>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</si>
  <si>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</si>
  <si>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</si>
  <si>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</si>
  <si>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</si>
  <si>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</si>
  <si>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</si>
  <si>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</si>
  <si>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</si>
  <si>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</si>
  <si>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</si>
  <si>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</si>
  <si>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</si>
  <si>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</si>
  <si>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</si>
  <si>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</si>
  <si>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</si>
  <si>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</si>
  <si>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</si>
  <si>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</si>
  <si>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</si>
  <si>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</si>
  <si>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</si>
  <si>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</si>
  <si>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</si>
  <si>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</si>
  <si>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</si>
  <si>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</si>
  <si>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</si>
  <si>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</si>
  <si>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</si>
  <si>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</si>
  <si>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</si>
  <si>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</si>
  <si>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</si>
  <si>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</si>
  <si>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</si>
  <si>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</si>
  <si>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</si>
  <si>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</si>
  <si>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</si>
  <si>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</si>
  <si>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</si>
  <si>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</si>
  <si>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</si>
  <si>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</si>
  <si>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</si>
  <si>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</si>
  <si>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</si>
  <si>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</si>
  <si>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</si>
  <si>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</si>
  <si>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</si>
  <si>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</si>
  <si>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</si>
  <si>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</si>
  <si>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</si>
  <si>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</si>
  <si>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</si>
  <si>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</si>
  <si>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</si>
  <si>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</si>
  <si>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</si>
  <si>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</si>
  <si>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</si>
  <si>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</si>
  <si>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</si>
  <si>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</si>
  <si>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</si>
  <si>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</si>
  <si>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</si>
  <si>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</si>
  <si>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</si>
  <si>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</si>
  <si>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</si>
  <si>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</si>
  <si>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</si>
  <si>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</si>
  <si>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</si>
  <si>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</si>
  <si>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</si>
  <si>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</si>
  <si>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</si>
  <si>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</si>
  <si>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</si>
  <si>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</si>
  <si>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</si>
  <si>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</si>
  <si>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</si>
  <si>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</si>
  <si>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</si>
  <si>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</si>
  <si>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</si>
  <si>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</si>
  <si>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</si>
  <si>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</si>
  <si>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</si>
  <si>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</si>
  <si>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</si>
  <si>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</si>
  <si>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</si>
  <si>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</si>
  <si>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</si>
  <si>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</si>
  <si>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</si>
  <si>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</si>
  <si>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</si>
  <si>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</si>
  <si>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</si>
  <si>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</si>
  <si>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</si>
  <si>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</si>
  <si>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</si>
  <si>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</si>
  <si>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</si>
  <si>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</si>
  <si>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</si>
  <si>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</si>
  <si>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</si>
  <si>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</si>
  <si>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</si>
  <si>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</si>
  <si>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</si>
  <si>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</si>
  <si>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</si>
  <si>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</si>
  <si>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</si>
  <si>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</si>
  <si>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</si>
  <si>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</si>
  <si>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</si>
  <si>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</si>
  <si>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</si>
  <si>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</si>
  <si>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</si>
  <si>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</si>
  <si>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</si>
  <si>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</si>
  <si>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</si>
  <si>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</si>
  <si>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</si>
  <si>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</si>
  <si>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</si>
  <si>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</si>
  <si>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</si>
  <si>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</si>
  <si>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</si>
  <si>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</si>
  <si>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</si>
  <si>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</si>
  <si>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</si>
  <si>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</si>
  <si>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</si>
  <si>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</si>
  <si>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</si>
  <si>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</si>
  <si>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</si>
  <si>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</si>
  <si>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</si>
  <si>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</si>
  <si>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</si>
  <si>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</si>
  <si>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</si>
  <si>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</si>
  <si>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</si>
  <si>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</si>
  <si>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</si>
  <si>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</si>
  <si>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</si>
  <si>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</si>
  <si>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</si>
  <si>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</si>
  <si>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</si>
  <si>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</si>
  <si>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</si>
  <si>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</si>
  <si>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</si>
  <si>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</si>
  <si>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</si>
  <si>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</si>
  <si>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</si>
  <si>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</si>
  <si>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</si>
  <si>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</si>
  <si>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</si>
  <si>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</si>
  <si>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</si>
  <si>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</si>
  <si>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</si>
  <si>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</si>
  <si>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</si>
  <si>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</si>
  <si>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</si>
  <si>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</si>
  <si>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</si>
  <si>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</si>
  <si>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</si>
  <si>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</si>
  <si>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</si>
  <si>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</si>
  <si>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</si>
  <si>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</si>
  <si>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</si>
  <si>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</si>
  <si>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</si>
  <si>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</si>
  <si>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</si>
  <si>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</si>
  <si>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</si>
  <si>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</si>
  <si>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</si>
  <si>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</si>
  <si>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</si>
  <si>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</si>
  <si>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</si>
  <si>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</si>
  <si>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</si>
  <si>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</si>
  <si>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</si>
  <si>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</si>
  <si>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</si>
  <si>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</si>
  <si>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</si>
  <si>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</si>
  <si>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</si>
  <si>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</si>
  <si>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</si>
  <si>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</si>
  <si>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</si>
  <si>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</si>
  <si>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</si>
  <si>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</si>
  <si>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</si>
  <si>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</si>
  <si>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</si>
  <si>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</si>
  <si>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</si>
  <si>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</si>
  <si>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</si>
  <si>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</si>
  <si>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</si>
  <si>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</si>
  <si>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</si>
  <si>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</si>
  <si>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</si>
  <si>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</si>
  <si>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</si>
  <si>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</si>
  <si>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</si>
  <si>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</si>
  <si>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</si>
  <si>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</si>
  <si>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</si>
  <si>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</si>
  <si>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</si>
  <si>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</si>
  <si>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</si>
  <si>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</si>
  <si>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</si>
  <si>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</si>
  <si>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</si>
  <si>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</si>
  <si>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</si>
  <si>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</si>
  <si>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</si>
  <si>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</si>
  <si>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</si>
  <si>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</si>
  <si>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</si>
  <si>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</si>
  <si>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</si>
  <si>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</si>
  <si>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</si>
  <si>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</si>
  <si>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</si>
  <si>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</si>
  <si>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</si>
  <si>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</si>
  <si>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</si>
  <si>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</si>
  <si>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</si>
  <si>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</si>
  <si>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</si>
  <si>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</si>
  <si>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</si>
  <si>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</si>
  <si>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</si>
  <si>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</si>
  <si>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</si>
  <si>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</si>
  <si>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</si>
  <si>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</si>
  <si>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</si>
  <si>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</si>
  <si>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</si>
  <si>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</si>
  <si>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</si>
  <si>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</si>
  <si>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</si>
  <si>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</si>
  <si>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</si>
  <si>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</si>
  <si>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</si>
  <si>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</si>
  <si>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</si>
  <si>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</si>
  <si>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</si>
  <si>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</si>
  <si>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</si>
  <si>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</si>
  <si>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</si>
  <si>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</si>
  <si>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</si>
  <si>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</si>
  <si>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</si>
  <si>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</si>
  <si>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</si>
  <si>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</si>
  <si>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</si>
  <si>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</si>
  <si>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</si>
  <si>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</si>
  <si>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</si>
  <si>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</si>
  <si>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</si>
  <si>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</si>
  <si>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</si>
  <si>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</si>
  <si>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</si>
  <si>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</si>
  <si>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</si>
  <si>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</si>
  <si>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</si>
  <si>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</si>
  <si>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</si>
  <si>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</si>
  <si>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</si>
  <si>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</si>
  <si>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</si>
  <si>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</si>
  <si>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</si>
  <si>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</si>
  <si>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</si>
  <si>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</si>
  <si>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</si>
  <si>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</si>
  <si>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</si>
  <si>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</si>
  <si>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</si>
  <si>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</si>
  <si>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</si>
  <si>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</si>
  <si>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</si>
  <si>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</si>
  <si>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</si>
  <si>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</si>
  <si>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</si>
  <si>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</si>
  <si>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</si>
  <si>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</si>
  <si>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</si>
  <si>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</si>
  <si>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</si>
  <si>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</si>
  <si>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</si>
  <si>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</si>
  <si>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</si>
  <si>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</si>
  <si>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</si>
  <si>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</si>
  <si>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</si>
  <si>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</si>
  <si>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</si>
  <si>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</si>
  <si>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</si>
  <si>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</si>
  <si>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</si>
  <si>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</si>
  <si>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</si>
  <si>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</si>
  <si>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</si>
  <si>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</si>
  <si>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</si>
  <si>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</si>
  <si>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</si>
  <si>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</si>
  <si>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</si>
  <si>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</si>
  <si>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</si>
  <si>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</si>
  <si>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</si>
  <si>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</si>
  <si>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</si>
  <si>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</si>
  <si>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</si>
  <si>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</si>
  <si>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</si>
  <si>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</si>
  <si>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</si>
  <si>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</si>
  <si>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</si>
  <si>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</si>
  <si>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</si>
  <si>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</si>
  <si>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</si>
  <si>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</si>
  <si>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</si>
  <si>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</si>
  <si>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</si>
  <si>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</si>
  <si>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</si>
  <si>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</si>
  <si>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</si>
  <si>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</si>
  <si>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</si>
  <si>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</si>
  <si>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</si>
  <si>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</si>
  <si>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</si>
  <si>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</si>
  <si>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</si>
  <si>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</si>
  <si>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</si>
  <si>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</si>
  <si>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</si>
  <si>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</si>
  <si>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</si>
  <si>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</si>
  <si>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</si>
  <si>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</si>
  <si>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</si>
  <si>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</si>
  <si>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</si>
  <si>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</si>
  <si>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</si>
  <si>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</si>
  <si>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</si>
  <si>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</si>
  <si>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</si>
  <si>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</si>
  <si>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</si>
  <si>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</si>
  <si>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</si>
  <si>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</si>
  <si>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</si>
  <si>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</si>
  <si>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</si>
  <si>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</si>
  <si>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</si>
  <si>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</si>
  <si>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</si>
  <si>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</si>
  <si>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</si>
  <si>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</si>
  <si>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</si>
  <si>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</si>
  <si>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</si>
  <si>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</si>
  <si>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</si>
  <si>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</si>
  <si>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</si>
  <si>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</si>
  <si>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</si>
  <si>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</si>
  <si>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</si>
  <si>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</si>
  <si>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</si>
  <si>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</si>
  <si>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</si>
  <si>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</si>
  <si>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</si>
  <si>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</si>
  <si>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</si>
  <si>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</si>
  <si>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</si>
  <si>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</si>
  <si>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</si>
  <si>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</si>
  <si>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</si>
  <si>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</si>
  <si>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</si>
  <si>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</si>
  <si>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</si>
  <si>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</si>
  <si>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</si>
  <si>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</si>
  <si>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</si>
  <si>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</si>
  <si>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</si>
  <si>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</si>
  <si>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</si>
  <si>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</si>
  <si>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</si>
  <si>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</si>
  <si>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</si>
  <si>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</si>
  <si>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</si>
  <si>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</si>
  <si>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</si>
  <si>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</si>
  <si>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</si>
  <si>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</si>
  <si>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</si>
  <si>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</si>
  <si>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</si>
  <si>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</si>
  <si>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</si>
  <si>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</si>
  <si>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</si>
  <si>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</si>
  <si>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</si>
  <si>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</si>
  <si>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</si>
  <si>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</si>
  <si>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</si>
  <si>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</si>
  <si>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</si>
  <si>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</si>
  <si>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</si>
  <si>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</si>
  <si>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</si>
  <si>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</si>
  <si>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</si>
  <si>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</si>
  <si>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</si>
  <si>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</si>
  <si>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</si>
  <si>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</si>
  <si>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</si>
  <si>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</si>
  <si>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</si>
  <si>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</si>
  <si>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</si>
  <si>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</si>
  <si>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</si>
  <si>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</si>
  <si>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</si>
  <si>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</si>
  <si>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</si>
  <si>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</si>
  <si>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</si>
  <si>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</si>
  <si>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</si>
  <si>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</si>
  <si>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</si>
  <si>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</si>
  <si>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</si>
  <si>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</si>
  <si>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</si>
  <si>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</si>
  <si>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</si>
  <si>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</si>
  <si>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</si>
  <si>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</si>
  <si>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</si>
  <si>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</si>
  <si>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</si>
  <si>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</si>
  <si>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</si>
  <si>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</si>
  <si>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</si>
  <si>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</si>
  <si>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</si>
  <si>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</si>
  <si>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</si>
  <si>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</si>
  <si>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</si>
  <si>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</si>
  <si>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</si>
  <si>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</si>
  <si>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</si>
  <si>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</si>
  <si>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</si>
  <si>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</si>
  <si>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</si>
  <si>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</si>
  <si>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</si>
  <si>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</si>
  <si>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</si>
  <si>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</si>
  <si>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</si>
  <si>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</si>
  <si>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</si>
  <si>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</si>
  <si>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</si>
  <si>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</si>
  <si>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</si>
  <si>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</si>
  <si>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</si>
  <si>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</si>
  <si>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</si>
  <si>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</si>
  <si>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</si>
  <si>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</si>
  <si>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</si>
  <si>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</si>
  <si>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</si>
  <si>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</si>
  <si>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</si>
  <si>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</si>
  <si>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</si>
  <si>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</si>
  <si>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</si>
  <si>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</si>
  <si>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</si>
  <si>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</si>
  <si>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</si>
  <si>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</si>
  <si>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</si>
  <si>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</si>
  <si>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</si>
  <si>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</si>
  <si>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</si>
  <si>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</si>
  <si>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</si>
  <si>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</si>
  <si>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</si>
  <si>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</si>
  <si>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</si>
  <si>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</si>
  <si>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</si>
  <si>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</si>
  <si>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</si>
  <si>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</si>
  <si>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</si>
  <si>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</si>
  <si>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</si>
  <si>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</si>
  <si>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</si>
  <si>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</si>
  <si>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</si>
  <si>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</si>
  <si>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</si>
  <si>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</si>
  <si>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</si>
  <si>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</si>
  <si>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</si>
  <si>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</si>
  <si>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</si>
  <si>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</si>
  <si>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</si>
  <si>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</si>
  <si>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</si>
  <si>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</si>
  <si>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</si>
  <si>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</si>
  <si>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</si>
  <si>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</si>
  <si>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</si>
  <si>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</si>
  <si>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</si>
  <si>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</si>
  <si>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</si>
  <si>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</si>
  <si>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</si>
  <si>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</si>
  <si>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</si>
  <si>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</si>
  <si>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</si>
  <si>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</si>
  <si>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</si>
  <si>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</si>
  <si>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</si>
  <si>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</si>
  <si>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</si>
  <si>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</si>
  <si>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</si>
  <si>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</si>
  <si>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</si>
  <si>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</si>
  <si>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</si>
  <si>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</si>
  <si>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</si>
  <si>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</si>
  <si>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</si>
  <si>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</si>
  <si>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</si>
  <si>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</si>
  <si>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</si>
  <si>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</si>
  <si>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</si>
  <si>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</si>
  <si>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</si>
  <si>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</si>
  <si>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</si>
  <si>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</si>
  <si>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</si>
  <si>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</si>
  <si>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</si>
  <si>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</si>
  <si>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</si>
  <si>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</si>
  <si>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</si>
  <si>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</si>
  <si>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</si>
  <si>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</si>
  <si>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</si>
  <si>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</si>
  <si>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</si>
  <si>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</si>
  <si>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</si>
  <si>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</si>
  <si>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</si>
  <si>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</si>
  <si>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</si>
  <si>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</si>
  <si>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</si>
  <si>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</si>
  <si>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</si>
  <si>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</si>
  <si>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</si>
  <si>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</si>
  <si>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</si>
  <si>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</si>
  <si>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</si>
  <si>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</si>
  <si>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</si>
  <si>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</si>
  <si>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</si>
  <si>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</si>
  <si>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</si>
  <si>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</si>
  <si>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</si>
  <si>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</si>
  <si>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</si>
  <si>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</si>
  <si>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</si>
  <si>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</si>
  <si>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</si>
  <si>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</si>
  <si>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</si>
  <si>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</si>
  <si>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</si>
  <si>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</si>
  <si>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</si>
  <si>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</si>
  <si>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</si>
  <si>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</si>
  <si>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</si>
  <si>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</si>
  <si>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</si>
  <si>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</si>
  <si>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</si>
  <si>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</si>
  <si>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</si>
  <si>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</si>
  <si>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</si>
  <si>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</si>
  <si>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</si>
  <si>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</si>
  <si>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</si>
  <si>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</si>
  <si>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</si>
  <si>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</si>
  <si>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</si>
  <si>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</si>
  <si>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</si>
  <si>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</si>
  <si>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</si>
  <si>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</si>
  <si>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</si>
  <si>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</si>
  <si>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</si>
  <si>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</si>
  <si>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</si>
  <si>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</si>
  <si>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</si>
  <si>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</si>
  <si>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</si>
  <si>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</si>
  <si>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</si>
  <si>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</si>
  <si>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</si>
  <si>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</si>
  <si>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</si>
  <si>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</si>
  <si>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</si>
  <si>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</si>
  <si>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</si>
  <si>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</si>
  <si>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</si>
  <si>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</si>
  <si>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</si>
  <si>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</si>
  <si>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</si>
  <si>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</si>
  <si>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</si>
  <si>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</si>
  <si>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</si>
  <si>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</si>
  <si>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</si>
  <si>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</si>
  <si>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</si>
  <si>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</si>
  <si>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</si>
  <si>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</si>
  <si>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</si>
  <si>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</si>
  <si>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</si>
  <si>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</si>
  <si>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</si>
  <si>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</si>
  <si>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</si>
  <si>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</si>
  <si>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</si>
  <si>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</si>
  <si>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</si>
  <si>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</si>
  <si>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</si>
  <si>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</si>
  <si>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</si>
  <si>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</si>
  <si>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</si>
  <si>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</si>
  <si>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</si>
  <si>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</si>
  <si>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</si>
  <si>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</si>
  <si>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</si>
  <si>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</si>
  <si>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</si>
  <si>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</si>
  <si>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</si>
  <si>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</si>
  <si>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</si>
  <si>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</si>
  <si>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</si>
  <si>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</si>
  <si>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</si>
  <si>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</si>
  <si>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</si>
  <si>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</si>
  <si>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</si>
  <si>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</si>
  <si>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</si>
  <si>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</si>
  <si>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</si>
  <si>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</si>
  <si>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</si>
  <si>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</si>
  <si>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</si>
  <si>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</si>
  <si>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</si>
  <si>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</si>
  <si>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</si>
  <si>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</si>
  <si>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</si>
  <si>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</si>
  <si>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</si>
  <si>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</si>
  <si>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</si>
  <si>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</si>
  <si>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</si>
  <si>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</si>
  <si>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</si>
  <si>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</si>
  <si>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</si>
  <si>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</si>
  <si>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</si>
  <si>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</si>
  <si>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</si>
  <si>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</si>
  <si>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</si>
  <si>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</si>
  <si>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</si>
  <si>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</si>
  <si>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</si>
  <si>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</si>
  <si>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</si>
  <si>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</si>
  <si>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</si>
  <si>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</si>
  <si>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</si>
  <si>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</si>
  <si>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</si>
  <si>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</si>
  <si>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</si>
  <si>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</si>
  <si>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</si>
  <si>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</si>
  <si>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</si>
  <si>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</si>
  <si>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</si>
  <si>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</si>
  <si>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</si>
  <si>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</si>
  <si>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</si>
  <si>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</si>
  <si>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</si>
  <si>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</si>
  <si>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</si>
  <si>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</si>
  <si>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</si>
  <si>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</si>
  <si>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</si>
  <si>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</si>
  <si>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</si>
  <si>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</si>
  <si>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</si>
  <si>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</si>
  <si>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</si>
  <si>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</si>
  <si>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</si>
  <si>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</si>
  <si>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</si>
  <si>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</si>
  <si>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</si>
  <si>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</si>
  <si>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</si>
  <si>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</si>
  <si>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</si>
  <si>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</si>
  <si>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</si>
  <si>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</si>
  <si>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</si>
  <si>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</si>
  <si>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</si>
  <si>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</si>
  <si>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</si>
  <si>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</si>
  <si>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</si>
  <si>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</si>
  <si>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</si>
  <si>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</si>
  <si>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</si>
  <si>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</si>
  <si>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</si>
  <si>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</si>
  <si>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</si>
  <si>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</si>
  <si>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</si>
  <si>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</si>
  <si>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</si>
  <si>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</si>
  <si>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</si>
  <si>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</si>
  <si>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</si>
  <si>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</si>
  <si>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</si>
  <si>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</si>
  <si>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</si>
  <si>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</si>
  <si>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</si>
  <si>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</si>
  <si>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</si>
  <si>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</si>
  <si>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</si>
  <si>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</si>
  <si>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</si>
  <si>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</si>
  <si>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</si>
  <si>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</si>
  <si>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</si>
  <si>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</si>
  <si>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</si>
  <si>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</si>
  <si>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</si>
  <si>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</si>
  <si>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</si>
  <si>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</si>
  <si>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</si>
  <si>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</si>
  <si>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</si>
  <si>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</si>
  <si>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</si>
  <si>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</si>
  <si>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</si>
  <si>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</si>
  <si>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</si>
  <si>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</si>
  <si>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</si>
  <si>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</si>
  <si>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</si>
  <si>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</si>
  <si>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</si>
  <si>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</si>
  <si>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</si>
  <si>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</si>
  <si>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</si>
  <si>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</si>
  <si>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</si>
  <si>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</si>
  <si>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</si>
  <si>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</si>
  <si>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</si>
  <si>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</si>
  <si>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</si>
  <si>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</si>
  <si>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</si>
  <si>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</si>
  <si>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</si>
  <si>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</si>
  <si>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</si>
  <si>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</si>
  <si>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</si>
  <si>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</si>
  <si>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</si>
  <si>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</si>
  <si>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</si>
  <si>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</si>
  <si>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</si>
  <si>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</si>
  <si>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</si>
  <si>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</si>
  <si>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</si>
  <si>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</si>
  <si>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</si>
  <si>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</si>
  <si>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</si>
  <si>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</si>
  <si>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</si>
  <si>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</si>
  <si>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</si>
  <si>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</si>
  <si>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</si>
  <si>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</si>
  <si>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</si>
  <si>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</si>
  <si>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</si>
  <si>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</si>
  <si>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</si>
  <si>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</si>
  <si>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</si>
  <si>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</si>
  <si>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</si>
  <si>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</si>
  <si>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</si>
  <si>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</si>
  <si>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</si>
  <si>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</si>
  <si>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</si>
  <si>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</si>
  <si>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</si>
  <si>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</si>
  <si>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</si>
  <si>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</si>
  <si>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</si>
  <si>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</si>
  <si>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</si>
  <si>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</si>
  <si>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</si>
  <si>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</si>
  <si>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</si>
  <si>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</si>
  <si>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</si>
  <si>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</si>
  <si>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</si>
  <si>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</si>
  <si>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</si>
  <si>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</si>
  <si>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</si>
  <si>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</si>
  <si>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</si>
  <si>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</si>
  <si>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</si>
  <si>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</si>
  <si>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</si>
  <si>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</si>
  <si>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</si>
  <si>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</si>
  <si>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</si>
  <si>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</si>
  <si>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</si>
  <si>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</si>
  <si>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</si>
  <si>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</si>
  <si>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</si>
  <si>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</si>
  <si>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</si>
  <si>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</si>
  <si>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</si>
  <si>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</si>
  <si>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</si>
  <si>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</si>
  <si>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</si>
  <si>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</si>
  <si>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</si>
  <si>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</si>
  <si>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</si>
  <si>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</si>
  <si>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</si>
  <si>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</si>
  <si>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</si>
  <si>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</si>
  <si>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</si>
  <si>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</si>
  <si>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</si>
  <si>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</si>
  <si>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</si>
  <si>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</si>
  <si>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</si>
  <si>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</si>
  <si>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</si>
  <si>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</si>
  <si>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</si>
  <si>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</si>
  <si>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</si>
  <si>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</si>
  <si>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</si>
  <si>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</si>
  <si>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</si>
  <si>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</si>
  <si>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</si>
  <si>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</si>
  <si>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</si>
  <si>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</si>
  <si>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</si>
  <si>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</si>
  <si>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</si>
  <si>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</si>
  <si>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</si>
  <si>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</si>
  <si>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</si>
  <si>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</si>
  <si>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</si>
  <si>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</si>
  <si>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</si>
  <si>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</si>
  <si>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</si>
  <si>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</si>
  <si>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</si>
  <si>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</si>
  <si>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</si>
  <si>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</si>
  <si>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</si>
  <si>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</si>
  <si>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</si>
  <si>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</si>
  <si>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</si>
  <si>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</si>
  <si>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</si>
  <si>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</si>
  <si>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</si>
  <si>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</si>
  <si>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</si>
  <si>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</si>
  <si>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</si>
  <si>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</si>
  <si>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</si>
  <si>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</si>
  <si>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</si>
  <si>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</si>
  <si>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</si>
  <si>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</si>
  <si>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</si>
  <si>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</si>
  <si>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</si>
  <si>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</si>
  <si>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</si>
  <si>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</si>
  <si>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</si>
  <si>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</si>
  <si>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</si>
  <si>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</si>
  <si>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</si>
  <si>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</si>
  <si>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</si>
  <si>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</si>
  <si>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</si>
  <si>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</si>
  <si>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</si>
  <si>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</si>
  <si>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</si>
  <si>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</si>
  <si>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</si>
  <si>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</si>
  <si>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</si>
  <si>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</si>
  <si>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</si>
  <si>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</si>
  <si>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</si>
  <si>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</si>
  <si>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</si>
  <si>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</si>
  <si>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</si>
  <si>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</si>
  <si>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</si>
  <si>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</si>
  <si>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</si>
  <si>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</si>
  <si>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</si>
  <si>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</si>
  <si>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</si>
  <si>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</si>
  <si>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</si>
  <si>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</si>
  <si>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</si>
  <si>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</si>
  <si>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</si>
  <si>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</si>
  <si>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</si>
  <si>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</si>
  <si>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</si>
  <si>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</si>
  <si>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</si>
  <si>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</si>
  <si>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</si>
  <si>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</si>
  <si>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</si>
  <si>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</si>
  <si>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</si>
  <si>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</si>
  <si>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</si>
  <si>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</si>
  <si>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</si>
  <si>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</si>
  <si>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</si>
  <si>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</si>
  <si>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</si>
  <si>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</si>
  <si>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</si>
  <si>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</si>
  <si>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</si>
  <si>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</si>
  <si>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</si>
  <si>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</si>
  <si>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</si>
  <si>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</si>
  <si>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</si>
  <si>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</si>
  <si>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</si>
  <si>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</si>
  <si>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</si>
  <si>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</si>
  <si>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</si>
  <si>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</si>
  <si>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</si>
  <si>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</si>
  <si>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</si>
  <si>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</si>
  <si>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</si>
  <si>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</si>
  <si>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</si>
  <si>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</si>
  <si>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</si>
  <si>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</si>
  <si>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</si>
  <si>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</si>
  <si>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</si>
  <si>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</si>
  <si>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</si>
  <si>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</si>
  <si>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</si>
  <si>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</si>
  <si>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</si>
  <si>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</si>
  <si>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</si>
  <si>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</si>
  <si>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</si>
  <si>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</si>
  <si>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</si>
  <si>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</si>
  <si>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</si>
  <si>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</si>
  <si>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</si>
  <si>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</si>
  <si>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</si>
  <si>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</si>
  <si>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</si>
  <si>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</si>
  <si>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</si>
  <si>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</si>
  <si>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</si>
  <si>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</si>
  <si>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</si>
  <si>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</si>
  <si>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</si>
  <si>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</si>
  <si>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</si>
  <si>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</si>
  <si>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</si>
  <si>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</si>
  <si>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</si>
  <si>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</si>
  <si>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</si>
  <si>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</si>
  <si>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</si>
  <si>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</si>
  <si>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</si>
  <si>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</si>
  <si>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</si>
  <si>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</si>
  <si>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</si>
  <si>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</si>
  <si>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</si>
  <si>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</si>
  <si>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</si>
  <si>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</si>
  <si>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</si>
  <si>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</si>
  <si>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</si>
  <si>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</si>
  <si>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</si>
  <si>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</si>
  <si>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</si>
  <si>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</si>
  <si>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</si>
  <si>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</si>
  <si>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</si>
  <si>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</si>
  <si>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</si>
  <si>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</si>
  <si>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</si>
  <si>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</si>
  <si>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</si>
  <si>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</si>
  <si>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</si>
  <si>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</si>
  <si>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</si>
  <si>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</si>
  <si>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</si>
  <si>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</si>
  <si>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</si>
  <si>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</si>
  <si>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</si>
  <si>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</si>
  <si>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</si>
  <si>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</si>
  <si>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</si>
  <si>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</si>
  <si>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</si>
  <si>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</si>
  <si>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</si>
  <si>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</si>
  <si>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</si>
  <si>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</si>
  <si>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</si>
  <si>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</si>
  <si>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</si>
  <si>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</si>
  <si>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</si>
  <si>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</si>
  <si>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</si>
  <si>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</si>
  <si>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</si>
  <si>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</si>
  <si>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</si>
  <si>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</si>
  <si>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</si>
  <si>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</si>
  <si>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</si>
  <si>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</si>
  <si>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</si>
  <si>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</si>
  <si>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</si>
  <si>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</si>
  <si>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</si>
  <si>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</si>
  <si>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</si>
  <si>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</si>
  <si>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</si>
  <si>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</si>
  <si>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</si>
  <si>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</si>
  <si>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</si>
  <si>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</si>
  <si>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</si>
  <si>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</si>
  <si>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</si>
  <si>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</si>
  <si>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</si>
  <si>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</si>
  <si>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</si>
  <si>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</si>
  <si>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</si>
  <si>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</si>
  <si>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</si>
  <si>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</si>
  <si>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</si>
  <si>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</si>
  <si>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</si>
  <si>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</si>
  <si>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</si>
  <si>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</si>
  <si>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</si>
  <si>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</si>
  <si>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</si>
  <si>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</si>
  <si>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</si>
  <si>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</si>
  <si>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</si>
  <si>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</si>
  <si>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</si>
  <si>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</si>
  <si>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</si>
  <si>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</si>
  <si>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</si>
  <si>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</si>
  <si>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</si>
  <si>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</si>
  <si>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</si>
  <si>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</si>
  <si>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</si>
  <si>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</si>
  <si>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</si>
  <si>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</si>
  <si>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</si>
  <si>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</si>
  <si>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</si>
  <si>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</si>
  <si>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</si>
  <si>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</si>
  <si>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</si>
  <si>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</si>
  <si>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</si>
  <si>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</si>
  <si>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</si>
  <si>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</si>
  <si>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</si>
  <si>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</si>
  <si>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</si>
  <si>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</si>
  <si>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</si>
  <si>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</si>
  <si>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</si>
  <si>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</si>
  <si>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</si>
  <si>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</si>
  <si>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</si>
  <si>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</si>
  <si>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</si>
  <si>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</si>
  <si>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</si>
  <si>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</si>
  <si>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</si>
  <si>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</si>
  <si>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</si>
  <si>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</si>
  <si>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</si>
  <si>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</si>
  <si>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</si>
  <si>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</si>
  <si>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</si>
  <si>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</si>
  <si>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</si>
  <si>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</si>
  <si>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</si>
  <si>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</si>
  <si>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</si>
  <si>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</si>
  <si>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</si>
  <si>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</si>
  <si>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</si>
  <si>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</si>
  <si>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</si>
  <si>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</si>
  <si>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</si>
  <si>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</si>
  <si>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</si>
  <si>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</si>
  <si>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</si>
  <si>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</si>
  <si>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</si>
  <si>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</si>
  <si>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</si>
  <si>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</si>
  <si>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</si>
  <si>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</si>
  <si>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</si>
  <si>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</si>
  <si>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</si>
  <si>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</si>
  <si>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</si>
  <si>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</si>
  <si>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</si>
  <si>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</si>
  <si>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</si>
  <si>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</si>
  <si>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</si>
  <si>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</si>
  <si>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</si>
  <si>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</si>
  <si>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</si>
  <si>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</si>
  <si>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</si>
  <si>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</si>
  <si>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</si>
  <si>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</si>
  <si>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</si>
  <si>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</si>
  <si>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</si>
  <si>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</si>
  <si>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</si>
  <si>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</si>
  <si>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</si>
  <si>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</si>
  <si>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</si>
  <si>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</si>
  <si>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</si>
  <si>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</si>
  <si>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</si>
  <si>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</si>
  <si>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</si>
  <si>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</si>
  <si>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</si>
  <si>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</si>
  <si>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</si>
  <si>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</si>
  <si>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</si>
  <si>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</si>
  <si>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</si>
  <si>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</si>
  <si>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</si>
  <si>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</si>
  <si>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</si>
  <si>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</si>
  <si>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</si>
  <si>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</si>
  <si>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</si>
  <si>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</si>
  <si>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</si>
  <si>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</si>
  <si>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</si>
  <si>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</si>
  <si>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</si>
  <si>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</si>
  <si>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</si>
  <si>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</si>
  <si>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</si>
  <si>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</si>
  <si>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</si>
  <si>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</si>
  <si>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</si>
  <si>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</si>
  <si>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</si>
  <si>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</si>
  <si>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</si>
  <si>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</si>
  <si>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</si>
  <si>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</si>
  <si>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</si>
  <si>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</si>
  <si>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</si>
  <si>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</si>
  <si>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</si>
  <si>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</si>
  <si>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</si>
  <si>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</si>
  <si>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</si>
  <si>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</si>
  <si>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</si>
  <si>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</si>
  <si>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</si>
  <si>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</si>
  <si>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</si>
  <si>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</si>
  <si>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</si>
  <si>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</si>
  <si>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</si>
  <si>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</si>
  <si>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</si>
  <si>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</si>
  <si>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</si>
  <si>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</si>
  <si>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</si>
  <si>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</si>
  <si>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</si>
  <si>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</si>
  <si>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</si>
  <si>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</si>
  <si>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</si>
  <si>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</si>
  <si>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</si>
  <si>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</si>
  <si>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</si>
  <si>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</si>
  <si>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</si>
  <si>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</si>
  <si>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</si>
  <si>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</si>
  <si>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</si>
  <si>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</si>
  <si>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</si>
  <si>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</si>
  <si>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</si>
  <si>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</si>
  <si>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</si>
  <si>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</si>
  <si>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</si>
  <si>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</si>
  <si>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</si>
  <si>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</si>
  <si>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</si>
  <si>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</si>
  <si>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</si>
  <si>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</si>
  <si>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</si>
  <si>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</si>
  <si>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</si>
  <si>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</si>
  <si>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</si>
  <si>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</si>
  <si>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</si>
  <si>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</si>
  <si>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</si>
  <si>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</si>
  <si>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</si>
  <si>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</si>
  <si>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</si>
  <si>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</si>
  <si>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</si>
  <si>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</si>
  <si>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</si>
  <si>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</si>
  <si>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</si>
  <si>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</si>
  <si>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</si>
  <si>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</si>
  <si>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</si>
  <si>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</si>
  <si>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</si>
  <si>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</si>
  <si>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</si>
  <si>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</si>
  <si>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</si>
  <si>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</si>
  <si>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</si>
  <si>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</si>
  <si>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</si>
  <si>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</si>
  <si>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</si>
  <si>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</si>
  <si>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</si>
  <si>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</si>
  <si>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</si>
  <si>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</si>
  <si>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</si>
  <si>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</si>
  <si>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</si>
  <si>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</si>
  <si>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</si>
  <si>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</si>
  <si>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</si>
  <si>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</si>
  <si>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</si>
  <si>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</si>
  <si>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</si>
  <si>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</si>
  <si>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</si>
  <si>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</si>
  <si>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</si>
  <si>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</si>
  <si>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</si>
  <si>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</si>
  <si>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</si>
  <si>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</si>
  <si>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</si>
  <si>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</si>
  <si>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</si>
  <si>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</si>
  <si>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</si>
  <si>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</si>
  <si>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</si>
  <si>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</si>
  <si>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</si>
  <si>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</si>
  <si>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</si>
  <si>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</si>
  <si>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</si>
  <si>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</si>
  <si>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</si>
  <si>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</si>
  <si>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</si>
  <si>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</si>
  <si>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</si>
  <si>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</si>
  <si>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</si>
  <si>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</si>
  <si>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</si>
  <si>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</si>
  <si>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</si>
  <si>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</si>
  <si>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</si>
  <si>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</si>
  <si>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</si>
  <si>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</si>
  <si>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</si>
  <si>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</si>
  <si>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</si>
  <si>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</si>
  <si>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</si>
  <si>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</si>
  <si>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</si>
  <si>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</si>
  <si>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</si>
  <si>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</si>
  <si>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</si>
  <si>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</si>
  <si>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</si>
  <si>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</si>
  <si>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</si>
  <si>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</si>
  <si>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</si>
  <si>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</si>
  <si>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</si>
  <si>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</si>
  <si>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</si>
  <si>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</si>
  <si>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</si>
  <si>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</si>
  <si>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</si>
  <si>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</si>
  <si>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</si>
  <si>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</si>
  <si>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</si>
  <si>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</si>
  <si>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</si>
  <si>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</si>
  <si>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</si>
  <si>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</si>
  <si>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</si>
  <si>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</si>
  <si>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</si>
  <si>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</si>
  <si>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</si>
  <si>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</si>
  <si>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</si>
  <si>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</si>
  <si>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</si>
  <si>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</si>
  <si>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</si>
  <si>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</si>
  <si>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</si>
  <si>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</si>
  <si>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</si>
  <si>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</si>
  <si>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</si>
  <si>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</si>
  <si>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</si>
  <si>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</si>
  <si>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</si>
  <si>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</si>
  <si>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</si>
  <si>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</si>
  <si>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</si>
  <si>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</si>
  <si>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</si>
  <si>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</si>
  <si>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</si>
  <si>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</si>
  <si>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</si>
  <si>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</si>
  <si>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</si>
  <si>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</si>
  <si>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</si>
  <si>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</si>
  <si>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</si>
  <si>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</si>
  <si>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</si>
  <si>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</si>
  <si>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</si>
  <si>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</si>
  <si>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</si>
  <si>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</si>
  <si>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</si>
  <si>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</si>
  <si>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</si>
  <si>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</si>
  <si>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</si>
  <si>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</si>
  <si>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</si>
  <si>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</si>
  <si>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</si>
  <si>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</si>
  <si>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</si>
  <si>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</si>
  <si>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</si>
  <si>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</si>
  <si>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</si>
  <si>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</si>
  <si>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</si>
  <si>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</si>
  <si>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</si>
  <si>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</si>
  <si>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</si>
  <si>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</si>
  <si>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</si>
  <si>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</si>
  <si>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</si>
  <si>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</si>
  <si>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</si>
  <si>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</si>
  <si>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</si>
  <si>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</si>
  <si>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</si>
  <si>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</si>
  <si>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</si>
  <si>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</si>
  <si>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</si>
  <si>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</si>
  <si>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</si>
  <si>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</si>
  <si>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</si>
  <si>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</si>
  <si>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</si>
  <si>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</si>
  <si>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</si>
  <si>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</si>
  <si>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</si>
  <si>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</si>
  <si>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</si>
  <si>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</si>
  <si>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</si>
  <si>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</si>
  <si>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</si>
  <si>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</si>
  <si>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</si>
  <si>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</si>
  <si>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</si>
  <si>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</si>
  <si>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</si>
  <si>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</si>
  <si>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</si>
  <si>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</si>
  <si>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</si>
  <si>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</si>
  <si>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</si>
  <si>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</si>
  <si>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</si>
  <si>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</si>
  <si>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</si>
  <si>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</si>
  <si>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</si>
  <si>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</si>
  <si>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</si>
  <si>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</si>
  <si>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</si>
  <si>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</si>
  <si>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</si>
  <si>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</si>
  <si>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</si>
  <si>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</si>
  <si>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</si>
  <si>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</si>
  <si>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</si>
  <si>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</si>
  <si>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</si>
  <si>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</si>
  <si>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</si>
  <si>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</si>
  <si>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</si>
  <si>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</si>
  <si>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</si>
  <si>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</si>
  <si>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</si>
  <si>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</si>
  <si>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</si>
  <si>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</si>
  <si>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</si>
  <si>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</si>
  <si>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</si>
  <si>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</si>
  <si>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</si>
  <si>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</si>
  <si>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</si>
  <si>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</si>
  <si>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</si>
  <si>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</si>
  <si>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</si>
  <si>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</si>
  <si>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</si>
  <si>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</si>
  <si>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</si>
  <si>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</si>
  <si>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</si>
  <si>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</si>
  <si>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</si>
  <si>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</si>
  <si>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</si>
  <si>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</si>
  <si>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</si>
  <si>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</si>
  <si>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</si>
  <si>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</si>
  <si>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</si>
  <si>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</si>
  <si>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</si>
  <si>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</si>
  <si>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</si>
  <si>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</si>
  <si>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</si>
  <si>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</si>
  <si>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</si>
  <si>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</si>
  <si>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</si>
  <si>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</si>
  <si>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</si>
  <si>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</si>
  <si>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</si>
  <si>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</si>
  <si>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</si>
  <si>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</si>
  <si>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</si>
  <si>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</si>
  <si>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</si>
  <si>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</si>
  <si>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</si>
  <si>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</si>
  <si>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</si>
  <si>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</si>
  <si>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</si>
  <si>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</si>
  <si>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</si>
  <si>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</si>
  <si>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</si>
  <si>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</si>
  <si>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</si>
  <si>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</si>
  <si>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</si>
  <si>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</si>
  <si>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</si>
  <si>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</si>
  <si>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</si>
  <si>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</si>
  <si>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</si>
  <si>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</si>
  <si>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</si>
  <si>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</si>
  <si>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</si>
  <si>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</si>
  <si>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</si>
  <si>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</si>
  <si>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</si>
  <si>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</si>
  <si>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</si>
  <si>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</si>
  <si>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</si>
  <si>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</si>
  <si>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</si>
  <si>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</si>
  <si>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</si>
  <si>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</si>
  <si>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</si>
  <si>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</si>
  <si>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</si>
  <si>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</si>
  <si>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</si>
  <si>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</si>
  <si>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</si>
  <si>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</si>
  <si>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</si>
  <si>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</si>
  <si>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</si>
  <si>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</si>
  <si>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</si>
  <si>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</si>
  <si>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</si>
  <si>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</si>
  <si>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</si>
  <si>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</si>
  <si>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</si>
  <si>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</si>
  <si>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</si>
  <si>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</si>
  <si>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</si>
  <si>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</si>
  <si>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</si>
  <si>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</si>
  <si>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</si>
  <si>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</si>
  <si>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</si>
  <si>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</si>
  <si>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</si>
  <si>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</si>
  <si>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</si>
  <si>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</si>
  <si>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</si>
  <si>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</si>
  <si>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</si>
  <si>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</si>
  <si>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</si>
  <si>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</si>
  <si>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</si>
  <si>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</si>
  <si>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</si>
  <si>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</si>
  <si>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</si>
  <si>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</si>
  <si>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</si>
  <si>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</si>
  <si>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</si>
  <si>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</si>
  <si>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</si>
  <si>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</si>
  <si>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</si>
  <si>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</si>
  <si>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</si>
  <si>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</si>
  <si>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</si>
  <si>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</si>
  <si>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</si>
  <si>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</si>
  <si>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</si>
  <si>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</si>
  <si>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</si>
  <si>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</si>
  <si>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</si>
  <si>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</si>
  <si>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</si>
  <si>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</si>
  <si>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</si>
  <si>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</si>
  <si>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</si>
  <si>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</si>
  <si>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</si>
  <si>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</si>
  <si>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</si>
  <si>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</si>
  <si>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</si>
  <si>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</si>
  <si>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</si>
  <si>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</si>
  <si>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</si>
  <si>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</si>
  <si>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</si>
  <si>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</si>
  <si>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</si>
  <si>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</si>
  <si>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</si>
  <si>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</si>
  <si>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</si>
  <si>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</si>
  <si>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</si>
  <si>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</si>
  <si>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</si>
  <si>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</si>
  <si>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</si>
  <si>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</si>
  <si>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</si>
  <si>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</si>
  <si>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</si>
  <si>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</si>
  <si>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</si>
  <si>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</si>
  <si>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</si>
  <si>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</si>
  <si>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</si>
  <si>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</si>
  <si>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</si>
  <si>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</si>
  <si>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</si>
  <si>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</si>
  <si>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</si>
  <si>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</si>
  <si>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</si>
  <si>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</si>
  <si>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</si>
  <si>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</si>
  <si>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</si>
  <si>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</si>
  <si>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</si>
  <si>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</si>
  <si>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</si>
  <si>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</si>
  <si>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</si>
  <si>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</si>
  <si>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</si>
  <si>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</si>
  <si>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</si>
  <si>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</si>
  <si>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</si>
  <si>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</si>
  <si>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</si>
  <si>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</si>
  <si>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</si>
  <si>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</si>
  <si>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</si>
  <si>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</si>
  <si>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</si>
  <si>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</si>
  <si>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</si>
  <si>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</si>
  <si>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</si>
  <si>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</si>
  <si>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</si>
  <si>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</si>
  <si>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</si>
  <si>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</si>
  <si>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</si>
  <si>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</si>
  <si>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</si>
  <si>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</si>
  <si>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</si>
  <si>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</si>
  <si>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</si>
  <si>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</si>
  <si>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</si>
  <si>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</si>
  <si>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</si>
  <si>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</si>
  <si>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</si>
  <si>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</si>
  <si>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</si>
  <si>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</si>
  <si>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</si>
  <si>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</si>
  <si>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</si>
  <si>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</si>
  <si>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</si>
  <si>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</si>
  <si>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</si>
  <si>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</si>
  <si>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</si>
  <si>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</si>
  <si>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</si>
  <si>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</si>
  <si>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</si>
  <si>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</si>
  <si>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</si>
  <si>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</si>
  <si>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</si>
  <si>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</si>
  <si>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</si>
  <si>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</si>
  <si>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</si>
  <si>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</si>
  <si>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</si>
  <si>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</si>
  <si>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</si>
  <si>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</si>
  <si>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</si>
  <si>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</si>
  <si>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</si>
  <si>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</si>
  <si>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</si>
  <si>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</si>
  <si>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</si>
  <si>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</si>
  <si>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</si>
  <si>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</si>
  <si>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</si>
  <si>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</si>
  <si>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</si>
  <si>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</si>
  <si>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</si>
  <si>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</si>
  <si>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</si>
  <si>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</si>
  <si>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</si>
  <si>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</si>
  <si>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</si>
  <si>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</si>
  <si>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</si>
  <si>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</si>
  <si>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</si>
  <si>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</si>
  <si>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</si>
  <si>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</si>
  <si>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</si>
  <si>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</si>
  <si>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</si>
  <si>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</si>
  <si>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</si>
  <si>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</si>
  <si>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</si>
  <si>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</si>
  <si>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</si>
  <si>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</si>
  <si>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</si>
  <si>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</si>
  <si>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</si>
  <si>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</si>
  <si>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</si>
  <si>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</si>
  <si>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</si>
  <si>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</si>
  <si>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</si>
  <si>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</si>
  <si>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</si>
  <si>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</si>
  <si>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</si>
  <si>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</si>
  <si>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</si>
  <si>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</si>
  <si>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</si>
  <si>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</si>
  <si>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</si>
  <si>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</si>
  <si>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</si>
  <si>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</si>
  <si>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</si>
  <si>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</si>
  <si>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</si>
  <si>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</si>
  <si>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</si>
  <si>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</si>
  <si>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</si>
  <si>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</si>
  <si>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</si>
  <si>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</si>
  <si>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</si>
  <si>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</si>
  <si>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</si>
  <si>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</si>
  <si>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</si>
  <si>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</si>
  <si>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</si>
  <si>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</si>
  <si>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</si>
  <si>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</si>
  <si>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</si>
  <si>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</si>
  <si>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</si>
  <si>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</si>
  <si>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</si>
  <si>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</si>
  <si>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</si>
  <si>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</si>
  <si>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</si>
  <si>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</si>
  <si>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</si>
  <si>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</si>
  <si>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</si>
  <si>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</si>
  <si>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</si>
  <si>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</si>
  <si>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</si>
  <si>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</si>
  <si>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</si>
  <si>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</si>
  <si>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</si>
  <si>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</si>
  <si>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</si>
  <si>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</si>
  <si>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</si>
  <si>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</si>
  <si>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</si>
  <si>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</si>
  <si>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</si>
  <si>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</si>
  <si>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</si>
  <si>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</si>
  <si>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</si>
  <si>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</si>
  <si>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</si>
  <si>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</si>
  <si>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</si>
  <si>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</si>
  <si>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</si>
  <si>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</si>
  <si>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</si>
  <si>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</si>
  <si>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</si>
  <si>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</si>
  <si>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</si>
  <si>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</si>
  <si>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</si>
  <si>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</si>
  <si>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</si>
  <si>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</si>
  <si>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</si>
  <si>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</si>
  <si>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</si>
  <si>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</si>
  <si>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</si>
  <si>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</si>
  <si>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</si>
  <si>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</si>
  <si>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</si>
  <si>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</si>
  <si>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</si>
  <si>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</si>
  <si>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</si>
  <si>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</si>
  <si>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</si>
  <si>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</si>
  <si>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</si>
  <si>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</si>
  <si>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</si>
  <si>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</si>
  <si>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</si>
  <si>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</si>
  <si>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</si>
  <si>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</si>
  <si>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</si>
  <si>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</si>
  <si>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</si>
  <si>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</si>
  <si>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</si>
  <si>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</si>
  <si>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</si>
  <si>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</si>
  <si>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</si>
  <si>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</si>
  <si>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</si>
  <si>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</si>
  <si>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</si>
  <si>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</si>
  <si>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</si>
  <si>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</si>
  <si>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</si>
  <si>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</si>
  <si>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</si>
  <si>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</si>
  <si>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</si>
  <si>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</si>
  <si>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</si>
  <si>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</si>
  <si>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</si>
  <si>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</si>
  <si>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</si>
  <si>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</si>
  <si>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</si>
  <si>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</si>
  <si>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</si>
  <si>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</si>
  <si>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</si>
  <si>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</si>
  <si>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</si>
  <si>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</si>
  <si>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</si>
  <si>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</si>
  <si>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</si>
  <si>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</si>
  <si>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</si>
  <si>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</si>
  <si>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</si>
  <si>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</si>
  <si>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</si>
  <si>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</si>
  <si>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</si>
  <si>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</si>
  <si>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</si>
  <si>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</si>
  <si>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</si>
  <si>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</si>
  <si>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</si>
  <si>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</si>
  <si>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</si>
  <si>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</si>
  <si>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</si>
  <si>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</si>
  <si>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</si>
  <si>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</si>
  <si>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</si>
  <si>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</si>
  <si>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</si>
  <si>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</si>
  <si>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</si>
  <si>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</si>
  <si>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</si>
  <si>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</si>
  <si>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</si>
  <si>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</si>
  <si>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</si>
  <si>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</si>
  <si>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</si>
  <si>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</si>
  <si>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</si>
  <si>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</si>
  <si>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</si>
  <si>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</si>
  <si>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</si>
  <si>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</si>
  <si>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</si>
  <si>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</si>
  <si>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</si>
  <si>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</si>
  <si>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</si>
  <si>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</si>
  <si>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</si>
  <si>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</si>
  <si>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</si>
  <si>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</si>
  <si>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</si>
  <si>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</si>
  <si>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</si>
  <si>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</si>
  <si>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</si>
  <si>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</si>
  <si>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</si>
  <si>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</si>
  <si>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</si>
  <si>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</si>
  <si>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</si>
  <si>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</si>
  <si>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</si>
  <si>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</si>
  <si>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</si>
  <si>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</si>
  <si>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</si>
  <si>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</si>
  <si>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</si>
  <si>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</si>
  <si>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</si>
  <si>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</si>
  <si>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</si>
  <si>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</si>
  <si>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</si>
  <si>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</si>
  <si>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</si>
  <si>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</si>
  <si>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</si>
  <si>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</si>
  <si>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</si>
  <si>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</si>
  <si>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</si>
  <si>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</si>
  <si>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</si>
  <si>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</si>
  <si>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</si>
  <si>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</si>
  <si>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</si>
  <si>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</si>
  <si>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</si>
  <si>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</si>
  <si>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</si>
  <si>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</si>
  <si>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</si>
  <si>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</si>
  <si>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</si>
  <si>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</si>
  <si>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</si>
  <si>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</si>
  <si>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</si>
  <si>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</si>
  <si>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</si>
  <si>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</si>
  <si>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</si>
  <si>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</si>
  <si>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</si>
  <si>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</si>
  <si>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</si>
  <si>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</si>
  <si>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</si>
  <si>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</si>
  <si>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</si>
  <si>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</si>
  <si>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</si>
  <si>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</si>
  <si>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</si>
  <si>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</si>
  <si>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</si>
  <si>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</si>
  <si>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</si>
  <si>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</si>
  <si>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</si>
  <si>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</si>
  <si>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</si>
  <si>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</si>
  <si>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</si>
  <si>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</si>
  <si>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</si>
  <si>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</si>
  <si>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</si>
  <si>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</si>
  <si>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</si>
  <si>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</si>
  <si>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</si>
  <si>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</si>
  <si>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</si>
  <si>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</si>
  <si>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</si>
  <si>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</si>
  <si>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</si>
  <si>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</si>
  <si>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</si>
  <si>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</si>
  <si>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</si>
  <si>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</si>
  <si>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</si>
  <si>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</si>
  <si>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</si>
  <si>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</si>
  <si>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</si>
  <si>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</si>
  <si>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</si>
  <si>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</si>
  <si>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</si>
  <si>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</si>
  <si>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</si>
  <si>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</si>
  <si>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</si>
  <si>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</si>
  <si>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</si>
  <si>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</si>
  <si>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</si>
  <si>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</si>
  <si>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</si>
  <si>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</si>
  <si>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</si>
  <si>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</si>
  <si>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</si>
  <si>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</si>
  <si>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</si>
  <si>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</si>
  <si>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</si>
  <si>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</si>
  <si>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</si>
  <si>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</si>
  <si>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</si>
  <si>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</si>
  <si>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</si>
  <si>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</si>
  <si>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</si>
  <si>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</si>
  <si>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</si>
  <si>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</si>
  <si>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</si>
  <si>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</si>
  <si>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</si>
  <si>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</si>
  <si>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</si>
  <si>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</si>
  <si>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</si>
  <si>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</si>
  <si>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</si>
  <si>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</si>
  <si>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</si>
  <si>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</si>
  <si>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</si>
  <si>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</si>
  <si>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</si>
  <si>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</si>
  <si>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</si>
  <si>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</si>
  <si>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</si>
  <si>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</si>
  <si>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</si>
  <si>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</si>
  <si>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</si>
  <si>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</si>
  <si>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</si>
  <si>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</si>
  <si>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</si>
  <si>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</si>
  <si>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</si>
  <si>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</si>
  <si>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</si>
  <si>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</si>
  <si>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</si>
  <si>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</si>
  <si>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</si>
  <si>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</si>
  <si>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</si>
  <si>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</si>
  <si>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</si>
  <si>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</si>
  <si>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</si>
  <si>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</si>
  <si>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</si>
  <si>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</si>
  <si>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</si>
  <si>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</si>
  <si>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</si>
  <si>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</si>
  <si>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</si>
  <si>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</si>
  <si>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</si>
  <si>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</si>
  <si>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</si>
  <si>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</si>
  <si>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</si>
  <si>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</si>
  <si>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</si>
  <si>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</si>
  <si>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</si>
  <si>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</si>
  <si>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</si>
  <si>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</si>
  <si>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</si>
  <si>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</si>
  <si>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</si>
  <si>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</si>
  <si>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</si>
  <si>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</si>
  <si>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</si>
  <si>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</si>
  <si>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</si>
  <si>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</si>
  <si>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</si>
  <si>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</si>
  <si>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</si>
  <si>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</si>
  <si>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</si>
  <si>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</si>
  <si>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</si>
  <si>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</si>
  <si>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</si>
  <si>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</si>
  <si>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</si>
  <si>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</si>
  <si>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</si>
  <si>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</si>
  <si>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</si>
  <si>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</si>
  <si>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</si>
  <si>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</si>
  <si>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</si>
  <si>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</si>
  <si>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</si>
  <si>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</si>
  <si>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</si>
  <si>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</si>
  <si>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</si>
  <si>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</si>
  <si>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</si>
  <si>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</si>
  <si>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</si>
  <si>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</si>
  <si>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</si>
  <si>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</si>
  <si>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</si>
  <si>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</si>
  <si>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</si>
  <si>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</si>
  <si>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</si>
  <si>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</si>
  <si>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</si>
  <si>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</si>
  <si>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</si>
  <si>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</si>
  <si>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</si>
  <si>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</si>
  <si>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</si>
  <si>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</si>
  <si>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</si>
  <si>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</si>
  <si>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</si>
  <si>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</si>
  <si>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</si>
  <si>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</si>
  <si>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</si>
  <si>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</si>
  <si>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</si>
  <si>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</si>
  <si>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</si>
  <si>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</si>
  <si>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</si>
  <si>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</si>
  <si>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</si>
  <si>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</si>
  <si>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</si>
  <si>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</si>
  <si>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</si>
  <si>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</si>
  <si>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</si>
  <si>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</si>
  <si>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</si>
  <si>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</si>
  <si>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</si>
  <si>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</si>
  <si>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</si>
  <si>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</si>
  <si>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</si>
  <si>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</si>
  <si>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</si>
  <si>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</si>
  <si>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</si>
  <si>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</si>
  <si>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</si>
  <si>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</si>
  <si>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</si>
  <si>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</si>
  <si>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</si>
  <si>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</si>
  <si>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</si>
  <si>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</si>
  <si>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</si>
  <si>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</si>
  <si>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</si>
  <si>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</si>
  <si>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</si>
  <si>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</si>
  <si>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</si>
  <si>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</si>
  <si>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</si>
  <si>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</si>
  <si>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</si>
  <si>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</si>
  <si>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</si>
  <si>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</si>
  <si>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</si>
  <si>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</si>
  <si>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</si>
  <si>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</si>
  <si>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</si>
  <si>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</si>
  <si>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</si>
  <si>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</si>
  <si>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</si>
  <si>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</si>
  <si>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</si>
  <si>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</si>
  <si>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</si>
  <si>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</si>
  <si>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</si>
  <si>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</si>
  <si>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</si>
  <si>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</si>
  <si>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</si>
  <si>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</si>
  <si>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</si>
  <si>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</si>
  <si>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</si>
  <si>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</si>
  <si>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</si>
  <si>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</si>
  <si>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</si>
  <si>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</si>
  <si>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</si>
  <si>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</si>
  <si>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</si>
  <si>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</si>
  <si>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</si>
  <si>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</si>
  <si>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</si>
  <si>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</si>
  <si>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</si>
  <si>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</si>
  <si>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</si>
  <si>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</si>
  <si>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</si>
  <si>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</si>
  <si>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</si>
  <si>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</si>
  <si>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</si>
  <si>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</si>
  <si>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</si>
  <si>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</si>
  <si>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</si>
  <si>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</si>
  <si>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</si>
  <si>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</si>
  <si>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</si>
  <si>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</si>
  <si>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</si>
  <si>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</si>
  <si>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</si>
  <si>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</si>
  <si>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</si>
  <si>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</si>
  <si>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</si>
  <si>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</si>
  <si>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</si>
  <si>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</si>
  <si>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</si>
  <si>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</si>
  <si>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</si>
  <si>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</si>
  <si>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</si>
  <si>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</si>
  <si>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</si>
  <si>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</si>
  <si>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</si>
  <si>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</si>
  <si>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</si>
  <si>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</si>
  <si>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</si>
  <si>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</si>
  <si>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</si>
  <si>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</si>
  <si>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</si>
  <si>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</si>
  <si>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</si>
  <si>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</si>
  <si>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</si>
  <si>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</si>
  <si>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</si>
  <si>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</si>
  <si>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</si>
  <si>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</si>
  <si>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</si>
  <si>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</si>
  <si>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</si>
  <si>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</si>
  <si>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</si>
  <si>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</si>
  <si>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</si>
  <si>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</si>
  <si>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</si>
  <si>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</si>
  <si>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</si>
  <si>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</si>
  <si>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</si>
  <si>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</si>
  <si>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</si>
  <si>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</si>
  <si>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</si>
  <si>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</si>
  <si>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</si>
  <si>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</si>
  <si>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</si>
  <si>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</si>
  <si>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</si>
  <si>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</si>
  <si>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</si>
  <si>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</si>
  <si>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</si>
  <si>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</si>
  <si>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</si>
  <si>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</si>
  <si>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</si>
  <si>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</si>
  <si>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</si>
  <si>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</si>
  <si>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</si>
  <si>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</si>
  <si>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</si>
  <si>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</si>
  <si>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</si>
  <si>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</si>
  <si>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</si>
  <si>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</si>
  <si>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</si>
  <si>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</si>
  <si>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</si>
  <si>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</si>
  <si>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</si>
  <si>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</si>
  <si>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</si>
  <si>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</si>
  <si>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</si>
  <si>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</si>
  <si>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</si>
  <si>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</si>
  <si>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</si>
  <si>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</si>
  <si>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</si>
  <si>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</si>
  <si>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</si>
  <si>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</si>
  <si>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</si>
  <si>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</si>
  <si>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</si>
  <si>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</si>
  <si>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</si>
  <si>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</si>
  <si>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</si>
  <si>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</si>
  <si>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</si>
  <si>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</si>
  <si>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</si>
  <si>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</si>
  <si>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</si>
  <si>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</si>
  <si>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</si>
  <si>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</si>
  <si>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</si>
  <si>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</si>
  <si>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</si>
  <si>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</si>
  <si>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</si>
  <si>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</si>
  <si>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</si>
  <si>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</si>
  <si>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</si>
  <si>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</si>
  <si>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</si>
  <si>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</si>
  <si>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</si>
  <si>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</si>
  <si>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</si>
  <si>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</si>
  <si>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</si>
  <si>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</si>
  <si>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</si>
  <si>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</si>
  <si>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</si>
  <si>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</si>
  <si>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</si>
  <si>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</si>
  <si>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</si>
  <si>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</si>
  <si>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</si>
  <si>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</si>
  <si>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</si>
  <si>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</si>
  <si>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</si>
  <si>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</si>
  <si>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</si>
  <si>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</si>
  <si>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</si>
  <si>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</si>
  <si>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</si>
  <si>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</si>
  <si>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</si>
  <si>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</si>
  <si>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</si>
  <si>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</si>
  <si>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</si>
  <si>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</si>
  <si>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</si>
  <si>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</si>
  <si>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</si>
  <si>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</si>
  <si>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</si>
  <si>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</si>
  <si>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</si>
  <si>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</si>
  <si>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</si>
  <si>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</si>
  <si>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</si>
  <si>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</si>
  <si>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</si>
  <si>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</si>
  <si>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</si>
  <si>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</si>
  <si>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</si>
  <si>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</si>
  <si>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</si>
  <si>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</si>
  <si>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</si>
  <si>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</si>
  <si>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</si>
  <si>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</si>
  <si>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</si>
  <si>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</si>
  <si>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</si>
  <si>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</si>
  <si>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</si>
  <si>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</si>
  <si>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</si>
  <si>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</si>
  <si>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</si>
  <si>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</si>
  <si>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</si>
  <si>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</si>
  <si>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</si>
  <si>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</si>
  <si>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</si>
  <si>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</si>
  <si>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</si>
  <si>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</si>
  <si>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</si>
  <si>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</si>
  <si>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</si>
  <si>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</si>
  <si>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</si>
  <si>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</si>
  <si>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</si>
  <si>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</si>
  <si>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</si>
  <si>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</si>
  <si>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</si>
  <si>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</si>
  <si>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</si>
  <si>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</si>
  <si>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</si>
  <si>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</si>
  <si>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</si>
  <si>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</si>
  <si>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</si>
  <si>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</si>
  <si>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</si>
  <si>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</si>
  <si>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</si>
  <si>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</si>
  <si>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</si>
  <si>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</si>
  <si>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</si>
  <si>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</si>
  <si>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</si>
  <si>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</si>
  <si>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</si>
  <si>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</si>
  <si>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</si>
  <si>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</si>
  <si>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</si>
  <si>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</si>
  <si>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</si>
  <si>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</si>
  <si>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</si>
  <si>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</si>
  <si>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</si>
  <si>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</si>
  <si>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</si>
  <si>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</si>
  <si>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</si>
  <si>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</si>
  <si>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</si>
  <si>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</si>
  <si>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</si>
  <si>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</si>
  <si>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</si>
  <si>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</si>
  <si>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</si>
  <si>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</si>
  <si>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</si>
  <si>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</si>
  <si>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</si>
  <si>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</si>
  <si>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</si>
  <si>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</si>
  <si>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</si>
  <si>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</si>
  <si>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</si>
  <si>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</si>
  <si>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</si>
  <si>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</si>
  <si>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</si>
  <si>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</si>
  <si>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</si>
  <si>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</si>
  <si>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</si>
  <si>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</si>
  <si>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</si>
  <si>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</si>
  <si>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</si>
  <si>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</si>
  <si>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</si>
  <si>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</si>
  <si>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</si>
  <si>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</si>
  <si>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</si>
  <si>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</si>
  <si>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</si>
  <si>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</si>
  <si>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</si>
  <si>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</si>
  <si>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</si>
  <si>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</si>
  <si>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</si>
  <si>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</si>
  <si>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</si>
  <si>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</si>
  <si>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</si>
  <si>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</si>
  <si>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</si>
  <si>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</si>
  <si>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</si>
  <si>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</si>
  <si>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</si>
  <si>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</si>
  <si>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</si>
  <si>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</si>
  <si>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</si>
  <si>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</si>
  <si>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</si>
  <si>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</si>
  <si>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</si>
  <si>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</si>
  <si>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</si>
  <si>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</si>
  <si>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</si>
  <si>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</si>
  <si>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</si>
  <si>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</si>
  <si>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</si>
  <si>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</si>
  <si>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</si>
  <si>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</si>
  <si>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</si>
  <si>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</si>
  <si>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</si>
  <si>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</si>
  <si>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</si>
  <si>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</si>
  <si>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</si>
  <si>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</si>
  <si>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</si>
  <si>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</si>
  <si>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</si>
  <si>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</si>
  <si>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</si>
  <si>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</si>
  <si>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</si>
  <si>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</si>
  <si>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</si>
  <si>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</si>
  <si>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</si>
  <si>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</si>
  <si>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</si>
  <si>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</si>
  <si>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</si>
  <si>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</si>
  <si>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</si>
  <si>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</si>
  <si>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</si>
  <si>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</si>
  <si>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</si>
  <si>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</si>
  <si>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</si>
  <si>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</si>
  <si>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</si>
  <si>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</si>
  <si>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</si>
  <si>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</si>
  <si>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</si>
  <si>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</si>
  <si>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</si>
  <si>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</si>
  <si>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</si>
  <si>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</si>
  <si>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</si>
  <si>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</si>
  <si>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</si>
  <si>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</si>
  <si>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</si>
  <si>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</si>
  <si>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</si>
  <si>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</si>
  <si>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</si>
  <si>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</si>
  <si>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</si>
  <si>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</si>
  <si>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</si>
  <si>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</si>
  <si>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</si>
  <si>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</si>
  <si>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</si>
  <si>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</si>
  <si>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</si>
  <si>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</si>
  <si>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</si>
  <si>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</si>
  <si>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</si>
  <si>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</si>
  <si>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</si>
  <si>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</si>
  <si>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</si>
  <si>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</si>
  <si>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</si>
  <si>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</si>
  <si>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</si>
  <si>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</si>
  <si>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</si>
  <si>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</si>
  <si>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</si>
  <si>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</si>
  <si>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</si>
  <si>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</si>
  <si>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</si>
  <si>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</si>
  <si>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</si>
  <si>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</si>
  <si>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</si>
  <si>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</si>
  <si>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</si>
  <si>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</si>
  <si>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</si>
  <si>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</si>
  <si>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</si>
  <si>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</si>
  <si>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</si>
  <si>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</si>
  <si>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</si>
  <si>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</si>
  <si>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</si>
  <si>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</si>
  <si>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</si>
  <si>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</si>
  <si>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</si>
  <si>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</si>
  <si>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</si>
  <si>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</si>
  <si>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</si>
  <si>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</si>
  <si>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</si>
  <si>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</si>
  <si>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</si>
  <si>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</si>
  <si>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</si>
  <si>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</si>
  <si>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</si>
  <si>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</si>
  <si>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</si>
  <si>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</si>
  <si>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</si>
  <si>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</si>
  <si>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</si>
  <si>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</si>
  <si>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</si>
  <si>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</si>
  <si>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</si>
  <si>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</si>
  <si>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</si>
  <si>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</si>
  <si>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</si>
  <si>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</si>
  <si>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</si>
  <si>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</si>
  <si>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</si>
  <si>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</si>
  <si>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</si>
  <si>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</si>
  <si>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</si>
  <si>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</si>
  <si>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</si>
  <si>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</si>
  <si>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</si>
  <si>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</si>
  <si>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</si>
  <si>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</si>
  <si>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</si>
  <si>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</si>
  <si>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</si>
  <si>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</si>
  <si>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</si>
  <si>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</si>
  <si>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</si>
  <si>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</si>
  <si>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</si>
  <si>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</si>
  <si>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</si>
  <si>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</si>
  <si>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</si>
  <si>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</si>
  <si>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</si>
  <si>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</si>
  <si>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</si>
  <si>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</si>
  <si>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</si>
  <si>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</si>
  <si>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</si>
  <si>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</si>
  <si>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</si>
  <si>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</si>
  <si>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</si>
  <si>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</si>
  <si>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</si>
  <si>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</si>
  <si>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</si>
  <si>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</si>
  <si>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</si>
  <si>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</si>
  <si>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</si>
  <si>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</si>
  <si>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</si>
  <si>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</si>
  <si>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</si>
  <si>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</si>
  <si>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</si>
  <si>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</si>
  <si>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</si>
  <si>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</si>
  <si>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</si>
  <si>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</si>
  <si>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</si>
  <si>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</si>
  <si>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</si>
  <si>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</si>
  <si>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</si>
  <si>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</si>
  <si>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</si>
  <si>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</si>
  <si>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</si>
  <si>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</si>
  <si>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</si>
  <si>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</si>
  <si>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</si>
  <si>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</si>
  <si>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</si>
  <si>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</si>
  <si>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</si>
  <si>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</si>
  <si>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</si>
  <si>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</si>
  <si>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</si>
  <si>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</si>
  <si>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</si>
  <si>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</si>
  <si>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</si>
  <si>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</si>
  <si>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</si>
  <si>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</si>
  <si>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</si>
  <si>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</si>
  <si>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</si>
  <si>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</si>
  <si>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</si>
  <si>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</si>
  <si>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</si>
  <si>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</si>
  <si>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</si>
  <si>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</si>
  <si>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</si>
  <si>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</si>
  <si>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</si>
  <si>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</si>
  <si>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</si>
  <si>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</si>
  <si>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</si>
  <si>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</si>
  <si>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</si>
  <si>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</si>
  <si>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</si>
  <si>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</si>
  <si>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</si>
  <si>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</si>
  <si>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</si>
  <si>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</si>
  <si>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</si>
  <si>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</si>
  <si>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</si>
  <si>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</si>
  <si>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</si>
  <si>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</si>
  <si>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</si>
  <si>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</si>
  <si>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</si>
  <si>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</si>
  <si>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</si>
  <si>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</si>
  <si>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</si>
  <si>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</si>
  <si>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</si>
  <si>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</si>
  <si>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</si>
  <si>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</si>
  <si>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</si>
  <si>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</si>
  <si>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</si>
  <si>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</si>
  <si>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</si>
  <si>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</si>
  <si>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</si>
  <si>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</si>
  <si>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</si>
  <si>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</si>
  <si>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</si>
  <si>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</si>
  <si>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</si>
  <si>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</si>
  <si>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</si>
  <si>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</si>
  <si>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</si>
  <si>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</si>
  <si>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</si>
  <si>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</si>
  <si>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</si>
  <si>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</si>
  <si>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</si>
  <si>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</si>
  <si>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</si>
  <si>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</si>
  <si>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</si>
  <si>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</si>
  <si>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</si>
  <si>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</si>
  <si>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</si>
  <si>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</si>
  <si>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</si>
  <si>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</si>
  <si>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</si>
  <si>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</si>
  <si>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</si>
  <si>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</si>
  <si>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</si>
  <si>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</si>
  <si>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</si>
  <si>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</si>
  <si>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</si>
  <si>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</si>
  <si>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</si>
  <si>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</si>
  <si>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</si>
  <si>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</si>
  <si>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</si>
  <si>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</si>
  <si>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</si>
  <si>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</si>
  <si>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</si>
  <si>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</si>
  <si>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</si>
  <si>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</si>
  <si>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</si>
  <si>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</si>
  <si>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</si>
  <si>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</si>
  <si>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</si>
  <si>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</si>
  <si>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</si>
  <si>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</si>
  <si>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</si>
  <si>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</si>
  <si>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</si>
  <si>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</si>
  <si>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</si>
  <si>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</si>
  <si>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</si>
  <si>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</si>
  <si>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</si>
  <si>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</si>
  <si>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</si>
  <si>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</si>
  <si>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</si>
  <si>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</si>
  <si>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</si>
  <si>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</si>
  <si>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</si>
  <si>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</si>
  <si>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</si>
  <si>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</si>
  <si>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</si>
  <si>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</si>
  <si>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</si>
  <si>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</si>
  <si>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</si>
  <si>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</si>
  <si>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</si>
  <si>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</si>
  <si>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</si>
  <si>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</si>
  <si>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</si>
  <si>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</si>
  <si>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</si>
  <si>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</si>
  <si>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</si>
  <si>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</si>
  <si>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</si>
  <si>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</si>
  <si>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</si>
  <si>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</si>
  <si>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</si>
  <si>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</si>
  <si>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</si>
  <si>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</si>
  <si>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</si>
  <si>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</si>
  <si>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</si>
  <si>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</si>
  <si>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</si>
  <si>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</si>
  <si>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</si>
  <si>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</si>
  <si>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</si>
  <si>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</si>
  <si>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</si>
  <si>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</si>
  <si>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</si>
  <si>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</si>
  <si>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</si>
  <si>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</si>
  <si>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</si>
  <si>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</si>
  <si>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</si>
  <si>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</si>
  <si>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</si>
  <si>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</si>
  <si>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</si>
  <si>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</si>
  <si>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</si>
  <si>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</si>
  <si>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</si>
  <si>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</si>
  <si>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</si>
  <si>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</si>
  <si>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</si>
  <si>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</si>
  <si>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</si>
  <si>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</si>
  <si>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</si>
  <si>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</si>
  <si>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</si>
  <si>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</si>
  <si>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</si>
  <si>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</si>
  <si>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</si>
  <si>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</si>
  <si>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</si>
  <si>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</si>
  <si>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</si>
  <si>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</si>
  <si>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</si>
  <si>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</si>
  <si>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</si>
  <si>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</si>
  <si>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</si>
  <si>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</si>
  <si>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</si>
  <si>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</si>
  <si>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</si>
  <si>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</si>
  <si>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</si>
  <si>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</si>
  <si>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</si>
  <si>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</si>
  <si>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</si>
  <si>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</si>
  <si>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</si>
  <si>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</si>
  <si>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</si>
  <si>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</si>
  <si>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</si>
  <si>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</si>
  <si>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</si>
  <si>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</si>
  <si>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</si>
  <si>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</si>
  <si>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</si>
  <si>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</si>
  <si>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</si>
  <si>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</si>
  <si>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</si>
  <si>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</si>
  <si>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</si>
  <si>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</si>
  <si>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</si>
  <si>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</si>
  <si>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</si>
  <si>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</si>
  <si>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</si>
  <si>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</si>
  <si>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</si>
  <si>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</si>
  <si>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</si>
  <si>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</si>
  <si>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</si>
  <si>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</si>
  <si>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</si>
  <si>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</si>
  <si>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</si>
  <si>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</si>
  <si>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</si>
  <si>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</si>
  <si>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</si>
  <si>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</si>
  <si>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</si>
  <si>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</si>
  <si>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</si>
  <si>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</si>
  <si>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</si>
  <si>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</si>
  <si>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</si>
  <si>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</si>
  <si>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</si>
  <si>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</si>
  <si>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</si>
  <si>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</si>
  <si>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</si>
  <si>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</si>
  <si>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</si>
  <si>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</si>
  <si>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</si>
  <si>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</si>
  <si>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</si>
  <si>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</si>
  <si>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</si>
  <si>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</si>
  <si>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</si>
  <si>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</si>
  <si>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</si>
  <si>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</si>
  <si>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</si>
  <si>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</si>
  <si>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</si>
  <si>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</si>
  <si>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</si>
  <si>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</si>
  <si>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</si>
  <si>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</si>
  <si>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</si>
  <si>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</si>
  <si>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</si>
  <si>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</si>
  <si>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</si>
  <si>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</si>
  <si>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</si>
  <si>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</si>
  <si>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</si>
  <si>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</si>
  <si>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</si>
  <si>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</si>
  <si>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</si>
  <si>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</si>
  <si>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</si>
  <si>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</si>
  <si>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</si>
  <si>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</si>
  <si>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</si>
  <si>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</si>
  <si>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</si>
  <si>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</si>
  <si>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</si>
  <si>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</si>
  <si>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</si>
  <si>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</si>
  <si>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</si>
  <si>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</si>
  <si>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</si>
  <si>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</si>
  <si>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</si>
  <si>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</si>
  <si>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</si>
  <si>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</si>
  <si>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</si>
  <si>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</si>
  <si>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</si>
  <si>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</si>
  <si>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</si>
  <si>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</si>
  <si>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</si>
  <si>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</si>
  <si>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</si>
  <si>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</si>
  <si>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</si>
  <si>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</si>
  <si>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</si>
  <si>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</si>
  <si>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</si>
  <si>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</si>
  <si>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</si>
  <si>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</si>
  <si>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</si>
  <si>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</si>
  <si>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</si>
  <si>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</si>
  <si>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</si>
  <si>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</si>
  <si>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</si>
  <si>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</si>
  <si>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</si>
  <si>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</si>
  <si>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</si>
  <si>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</si>
  <si>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</si>
  <si>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</si>
  <si>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</si>
  <si>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</si>
  <si>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</si>
  <si>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</si>
  <si>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</si>
  <si>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</si>
  <si>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</si>
  <si>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</si>
  <si>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</si>
  <si>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</si>
  <si>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</si>
  <si>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</si>
  <si>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</si>
  <si>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</si>
  <si>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</si>
  <si>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</si>
  <si>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</si>
  <si>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</si>
  <si>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</si>
  <si>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</si>
  <si>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</si>
  <si>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</si>
  <si>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</si>
  <si>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</si>
  <si>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</si>
  <si>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</si>
  <si>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</si>
  <si>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</si>
  <si>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</si>
  <si>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</si>
  <si>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</si>
  <si>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</si>
  <si>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</si>
  <si>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</si>
  <si>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</si>
  <si>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</si>
  <si>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</si>
  <si>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</si>
  <si>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</si>
  <si>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</si>
  <si>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</si>
  <si>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</si>
  <si>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</si>
  <si>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</si>
  <si>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</si>
  <si>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</si>
  <si>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</si>
  <si>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</si>
  <si>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</si>
  <si>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</si>
  <si>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</si>
  <si>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</si>
  <si>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</si>
  <si>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</si>
  <si>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</si>
  <si>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</si>
  <si>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</si>
  <si>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</si>
  <si>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</si>
  <si>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</si>
  <si>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</si>
  <si>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</si>
  <si>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</si>
  <si>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</si>
  <si>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</si>
  <si>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</si>
  <si>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</si>
  <si>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</si>
  <si>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</si>
  <si>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</si>
  <si>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</si>
  <si>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</si>
  <si>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</si>
  <si>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</si>
  <si>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</si>
  <si>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</si>
  <si>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</si>
  <si>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</si>
  <si>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</si>
  <si>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</si>
  <si>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</si>
  <si>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</si>
  <si>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</si>
  <si>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</si>
  <si>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</si>
  <si>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</si>
  <si>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</si>
  <si>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</si>
  <si>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</si>
  <si>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</si>
  <si>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</si>
  <si>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</si>
  <si>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</si>
  <si>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</si>
  <si>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</si>
  <si>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</si>
  <si>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</si>
  <si>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</si>
  <si>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</si>
  <si>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</si>
  <si>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</si>
  <si>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</si>
  <si>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</si>
  <si>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</si>
  <si>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</si>
  <si>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</si>
  <si>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</si>
  <si>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</si>
  <si>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</si>
  <si>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</si>
  <si>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</si>
  <si>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</si>
  <si>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</si>
  <si>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</si>
  <si>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</si>
  <si>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</si>
  <si>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</si>
  <si>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</si>
  <si>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</si>
  <si>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</si>
  <si>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</si>
  <si>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</si>
  <si>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</si>
  <si>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</si>
  <si>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</si>
  <si>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</si>
  <si>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</si>
  <si>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</si>
  <si>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</si>
  <si>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</si>
  <si>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</si>
  <si>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</si>
  <si>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</si>
  <si>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</si>
  <si>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</si>
  <si>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</si>
  <si>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</si>
  <si>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</si>
  <si>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</si>
  <si>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</si>
  <si>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</si>
  <si>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</si>
  <si>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</si>
  <si>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</si>
  <si>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</si>
  <si>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</si>
  <si>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</si>
  <si>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</si>
  <si>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</si>
  <si>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</si>
  <si>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</si>
  <si>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</si>
  <si>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</si>
  <si>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</si>
  <si>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</si>
  <si>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</si>
  <si>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</si>
  <si>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</si>
  <si>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</si>
  <si>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</si>
  <si>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</si>
  <si>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</si>
  <si>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</si>
  <si>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</si>
  <si>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</si>
  <si>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</si>
  <si>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</si>
  <si>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</si>
  <si>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</si>
  <si>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</si>
  <si>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</si>
  <si>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</si>
  <si>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</si>
  <si>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</si>
  <si>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</si>
  <si>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</si>
  <si>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</si>
  <si>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</si>
  <si>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</si>
  <si>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</si>
  <si>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</si>
  <si>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</si>
  <si>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</si>
  <si>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</si>
  <si>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</si>
  <si>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</si>
  <si>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</si>
  <si>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</si>
  <si>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</si>
  <si>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</si>
  <si>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</si>
  <si>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</si>
  <si>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</si>
  <si>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</si>
  <si>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</si>
  <si>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</si>
  <si>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</si>
  <si>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</si>
  <si>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</si>
  <si>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</si>
  <si>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</si>
  <si>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</si>
  <si>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</si>
  <si>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</si>
  <si>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</si>
  <si>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</si>
  <si>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</si>
  <si>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</si>
  <si>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</si>
  <si>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</si>
  <si>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</si>
  <si>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</si>
  <si>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</si>
  <si>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</si>
  <si>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</si>
  <si>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</si>
  <si>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</si>
  <si>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</si>
  <si>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</si>
  <si>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</si>
  <si>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</si>
  <si>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</si>
  <si>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</si>
  <si>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</si>
  <si>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</si>
  <si>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</si>
  <si>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</si>
  <si>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</si>
  <si>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</si>
  <si>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</si>
  <si>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</si>
  <si>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</si>
  <si>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</si>
  <si>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</si>
  <si>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</si>
  <si>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</si>
  <si>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</si>
  <si>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</si>
  <si>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</si>
  <si>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</si>
  <si>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</si>
  <si>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</si>
  <si>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</si>
  <si>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</si>
  <si>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</si>
  <si>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</si>
  <si>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</si>
  <si>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</si>
  <si>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</si>
  <si>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</si>
  <si>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</si>
  <si>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</si>
  <si>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</si>
  <si>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</si>
  <si>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</si>
  <si>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</si>
  <si>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</si>
  <si>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</si>
  <si>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</si>
  <si>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</si>
  <si>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</si>
  <si>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</si>
  <si>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</si>
  <si>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</si>
  <si>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</si>
  <si>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</si>
  <si>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</si>
  <si>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</si>
  <si>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</si>
  <si>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</si>
  <si>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</si>
  <si>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</si>
  <si>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</si>
  <si>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</si>
  <si>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</si>
  <si>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</si>
  <si>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</si>
  <si>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</si>
  <si>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</si>
  <si>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</si>
  <si>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</si>
  <si>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</si>
  <si>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</si>
  <si>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</si>
  <si>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</si>
  <si>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</si>
  <si>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</si>
  <si>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</si>
  <si>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</si>
  <si>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</si>
  <si>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</si>
  <si>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</si>
  <si>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</si>
  <si>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</si>
  <si>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</si>
  <si>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</si>
  <si>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</si>
  <si>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</si>
  <si>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</si>
  <si>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</si>
  <si>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</si>
  <si>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</si>
  <si>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</si>
  <si>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</si>
  <si>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</si>
  <si>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</si>
  <si>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</si>
  <si>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</si>
  <si>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</si>
  <si>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</si>
  <si>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</si>
  <si>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</si>
  <si>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</si>
  <si>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</si>
  <si>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</si>
  <si>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</si>
  <si>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</si>
  <si>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</si>
  <si>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</si>
  <si>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</si>
  <si>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</si>
  <si>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</si>
  <si>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</si>
  <si>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</si>
  <si>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</si>
  <si>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</si>
  <si>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</si>
  <si>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</si>
  <si>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</si>
  <si>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</si>
  <si>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</si>
  <si>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</si>
  <si>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</si>
  <si>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</si>
  <si>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</si>
  <si>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</si>
  <si>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</si>
  <si>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</si>
  <si>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</si>
  <si>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</si>
  <si>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</si>
  <si>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</si>
  <si>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</si>
  <si>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</si>
  <si>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</si>
  <si>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</si>
  <si>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</si>
  <si>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</si>
  <si>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</si>
  <si>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</si>
  <si>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</si>
  <si>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</si>
  <si>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</si>
  <si>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</si>
  <si>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</si>
  <si>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</si>
  <si>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</si>
  <si>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</si>
  <si>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</si>
  <si>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</si>
  <si>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</si>
  <si>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</si>
  <si>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</si>
  <si>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</si>
  <si>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</si>
  <si>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</si>
  <si>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</si>
  <si>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</si>
  <si>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</si>
  <si>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</si>
  <si>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</si>
  <si>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</si>
  <si>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</si>
  <si>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</si>
  <si>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</si>
  <si>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</si>
  <si>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</si>
  <si>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</si>
  <si>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</si>
  <si>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</si>
  <si>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</si>
  <si>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</si>
  <si>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</si>
  <si>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</si>
  <si>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</si>
  <si>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</si>
  <si>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</si>
  <si>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</si>
  <si>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</si>
  <si>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</si>
  <si>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</si>
  <si>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</si>
  <si>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</si>
  <si>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</si>
  <si>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</si>
  <si>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</si>
  <si>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</si>
  <si>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</si>
  <si>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</si>
  <si>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</si>
  <si>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</si>
  <si>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</si>
  <si>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</si>
  <si>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</si>
  <si>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</si>
  <si>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</si>
  <si>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</si>
  <si>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</si>
  <si>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</si>
  <si>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</si>
  <si>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</si>
  <si>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</si>
  <si>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</si>
  <si>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</si>
  <si>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</si>
  <si>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</si>
  <si>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</si>
  <si>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</si>
  <si>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</si>
  <si>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</si>
  <si>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</si>
  <si>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</si>
  <si>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</si>
  <si>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</si>
  <si>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</si>
  <si>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</si>
  <si>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</si>
  <si>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</si>
  <si>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</si>
  <si>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</si>
  <si>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</si>
  <si>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</si>
  <si>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</si>
  <si>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</si>
  <si>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</si>
  <si>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</si>
  <si>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</si>
  <si>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</si>
  <si>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</si>
  <si>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</si>
  <si>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</si>
  <si>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</si>
  <si>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</si>
  <si>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</si>
  <si>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</si>
  <si>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</si>
  <si>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</si>
  <si>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</si>
  <si>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</si>
  <si>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</si>
  <si>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</si>
  <si>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</si>
  <si>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</si>
  <si>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</si>
  <si>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</si>
  <si>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</si>
  <si>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</si>
  <si>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</si>
  <si>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</si>
  <si>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</si>
  <si>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</si>
  <si>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</si>
  <si>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</si>
  <si>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</si>
  <si>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</si>
  <si>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</si>
  <si>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</si>
  <si>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</si>
  <si>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</si>
  <si>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</si>
  <si>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</si>
  <si>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</si>
  <si>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</si>
  <si>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</si>
  <si>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</si>
  <si>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</si>
  <si>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</si>
  <si>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</si>
  <si>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</si>
  <si>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</si>
  <si>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</si>
  <si>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</si>
  <si>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</si>
  <si>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</si>
  <si>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</si>
  <si>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</si>
  <si>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</si>
  <si>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</si>
  <si>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</si>
  <si>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</si>
  <si>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</si>
  <si>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</si>
  <si>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</si>
  <si>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</si>
  <si>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</si>
  <si>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</si>
  <si>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</si>
  <si>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</si>
  <si>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</si>
  <si>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</si>
  <si>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</si>
  <si>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</si>
  <si>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</si>
  <si>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</si>
  <si>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</si>
  <si>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</si>
  <si>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</si>
  <si>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</si>
  <si>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</si>
  <si>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</si>
  <si>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</si>
  <si>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</si>
  <si>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</si>
  <si>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</si>
  <si>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</si>
  <si>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</si>
  <si>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</si>
  <si>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</si>
  <si>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</si>
  <si>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</si>
  <si>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</si>
  <si>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</si>
  <si>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</si>
  <si>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</si>
  <si>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</si>
  <si>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</si>
  <si>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</si>
  <si>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</si>
  <si>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</si>
  <si>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</si>
  <si>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</si>
  <si>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</si>
  <si>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</si>
  <si>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</si>
  <si>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</si>
  <si>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</si>
  <si>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</si>
  <si>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</si>
  <si>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</si>
  <si>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</si>
  <si>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</si>
  <si>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</si>
  <si>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</si>
  <si>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</si>
  <si>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</si>
  <si>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</si>
  <si>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</si>
  <si>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</si>
  <si>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</si>
  <si>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</si>
  <si>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</si>
  <si>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</si>
  <si>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</si>
  <si>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</si>
  <si>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</si>
  <si>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</si>
  <si>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</si>
  <si>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</si>
  <si>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</si>
  <si>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</si>
  <si>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</si>
  <si>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</si>
  <si>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</si>
  <si>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</si>
  <si>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</si>
  <si>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</si>
  <si>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</si>
  <si>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</si>
  <si>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</si>
  <si>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</si>
  <si>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</si>
  <si>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</si>
  <si>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</si>
  <si>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</si>
  <si>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</si>
  <si>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</si>
  <si>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</si>
  <si>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</si>
  <si>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</si>
  <si>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</si>
  <si>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</si>
  <si>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</si>
  <si>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</si>
  <si>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</si>
  <si>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</si>
  <si>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</si>
  <si>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</si>
  <si>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</si>
  <si>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</si>
  <si>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</si>
  <si>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</si>
  <si>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</si>
  <si>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</si>
  <si>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</si>
  <si>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</si>
  <si>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</si>
  <si>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</si>
  <si>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</si>
  <si>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</si>
  <si>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</si>
  <si>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</si>
  <si>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</si>
  <si>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</si>
  <si>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</si>
  <si>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</si>
  <si>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</si>
  <si>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</si>
  <si>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</si>
  <si>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</si>
  <si>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</si>
  <si>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</si>
  <si>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</si>
  <si>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</si>
  <si>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</si>
  <si>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</si>
  <si>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</si>
  <si>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</si>
  <si>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</si>
  <si>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</si>
  <si>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</si>
  <si>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</si>
  <si>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</si>
  <si>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</si>
  <si>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</si>
  <si>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</si>
  <si>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</si>
  <si>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</si>
  <si>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</si>
  <si>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</si>
  <si>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</si>
  <si>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</si>
  <si>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</si>
  <si>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</si>
  <si>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</si>
  <si>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</si>
  <si>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</si>
  <si>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</si>
  <si>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</si>
  <si>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</si>
  <si>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</si>
  <si>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</si>
  <si>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</si>
  <si>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</si>
  <si>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</si>
  <si>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</si>
  <si>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</si>
  <si>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</si>
  <si>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</si>
  <si>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</si>
  <si>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</si>
  <si>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</si>
  <si>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</si>
  <si>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</si>
  <si>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</si>
  <si>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</si>
  <si>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</si>
  <si>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</si>
  <si>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</si>
  <si>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</si>
  <si>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</si>
  <si>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</si>
  <si>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</si>
  <si>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</si>
  <si>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</si>
  <si>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</si>
  <si>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</si>
  <si>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</si>
  <si>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</si>
  <si>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</si>
  <si>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</si>
  <si>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</si>
  <si>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</si>
  <si>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</si>
  <si>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</si>
  <si>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</si>
  <si>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</si>
  <si>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</si>
  <si>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</si>
  <si>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</si>
  <si>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</si>
  <si>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</si>
  <si>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</si>
  <si>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</si>
  <si>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</si>
  <si>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</si>
  <si>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</si>
  <si>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</si>
  <si>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</si>
  <si>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</si>
  <si>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</si>
  <si>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</si>
  <si>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</si>
  <si>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</si>
  <si>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</si>
  <si>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</si>
  <si>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</si>
  <si>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</si>
  <si>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</si>
  <si>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</si>
  <si>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</si>
  <si>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</si>
  <si>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</si>
  <si>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</si>
  <si>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</si>
  <si>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</si>
  <si>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</si>
  <si>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</si>
  <si>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</si>
  <si>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</si>
  <si>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</si>
  <si>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</si>
  <si>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</si>
  <si>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</si>
  <si>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</si>
  <si>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</si>
  <si>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</si>
  <si>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</si>
  <si>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</si>
  <si>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</si>
  <si>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</si>
  <si>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</si>
  <si>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</si>
  <si>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</si>
  <si>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</si>
  <si>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</si>
  <si>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</si>
  <si>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</si>
  <si>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</si>
  <si>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</si>
  <si>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</si>
  <si>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</si>
  <si>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</si>
  <si>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</si>
  <si>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</si>
  <si>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</si>
  <si>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</si>
  <si>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</si>
  <si>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</si>
  <si>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</si>
  <si>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</si>
  <si>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</si>
  <si>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</si>
  <si>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</si>
  <si>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</si>
  <si>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</si>
  <si>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</si>
  <si>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</si>
  <si>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</si>
  <si>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</si>
  <si>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</si>
  <si>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</si>
  <si>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</si>
  <si>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</si>
  <si>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</si>
  <si>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</si>
  <si>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</si>
  <si>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</si>
  <si>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</si>
  <si>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</si>
  <si>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</si>
  <si>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</si>
  <si>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</si>
  <si>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</si>
  <si>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</si>
  <si>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</si>
  <si>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</si>
  <si>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</si>
  <si>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</si>
  <si>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</si>
  <si>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</si>
  <si>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</si>
  <si>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</si>
  <si>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</si>
  <si>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</si>
  <si>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</si>
  <si>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</si>
  <si>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</si>
  <si>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</si>
  <si>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</si>
  <si>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</si>
  <si>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</si>
  <si>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</si>
  <si>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</si>
  <si>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</si>
  <si>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</si>
  <si>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</si>
  <si>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</si>
  <si>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</si>
  <si>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</si>
  <si>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</si>
  <si>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</si>
  <si>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</si>
  <si>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</si>
  <si>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</si>
  <si>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</si>
  <si>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</si>
  <si>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</si>
  <si>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</si>
  <si>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</si>
  <si>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</si>
  <si>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</si>
  <si>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</si>
  <si>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</si>
  <si>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</si>
  <si>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</si>
  <si>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</si>
  <si>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</si>
  <si>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</si>
  <si>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</si>
  <si>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</si>
  <si>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</si>
  <si>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</si>
  <si>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</si>
  <si>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</si>
  <si>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</si>
  <si>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</si>
  <si>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</si>
  <si>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</si>
  <si>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</si>
  <si>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</si>
  <si>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</si>
  <si>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</si>
  <si>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</si>
  <si>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</si>
  <si>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</si>
  <si>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</si>
  <si>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</si>
  <si>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</si>
  <si>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</si>
  <si>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</si>
  <si>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</si>
  <si>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</si>
  <si>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</si>
  <si>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</si>
  <si>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</si>
  <si>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</si>
  <si>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</si>
  <si>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</si>
  <si>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</si>
  <si>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</si>
  <si>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</si>
  <si>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</si>
  <si>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</si>
  <si>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</si>
  <si>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</si>
  <si>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</si>
  <si>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</si>
  <si>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</si>
  <si>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</si>
  <si>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</si>
  <si>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</si>
  <si>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</si>
  <si>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</si>
  <si>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</si>
  <si>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</si>
  <si>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</si>
  <si>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</si>
  <si>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</si>
  <si>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</si>
  <si>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</si>
  <si>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</si>
  <si>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</si>
  <si>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</si>
  <si>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</si>
  <si>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</si>
  <si>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</si>
  <si>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</si>
  <si>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</si>
  <si>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</si>
  <si>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</si>
  <si>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</si>
  <si>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</si>
  <si>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</si>
  <si>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</si>
  <si>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</si>
  <si>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</si>
  <si>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</si>
  <si>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</si>
  <si>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</si>
  <si>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</si>
  <si>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</si>
  <si>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</si>
  <si>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</si>
  <si>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</si>
  <si>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</si>
  <si>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</si>
  <si>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</si>
  <si>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</si>
  <si>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</si>
  <si>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</si>
  <si>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</si>
  <si>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</si>
  <si>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</si>
  <si>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</si>
  <si>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</si>
  <si>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</si>
  <si>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</si>
  <si>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</si>
  <si>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</si>
  <si>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</si>
  <si>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</si>
  <si>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</si>
  <si>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</si>
  <si>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</si>
  <si>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</si>
  <si>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</si>
  <si>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</si>
  <si>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</si>
  <si>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</si>
  <si>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</si>
  <si>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</si>
  <si>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</si>
  <si>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</si>
  <si>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</si>
  <si>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</si>
  <si>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</si>
  <si>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</si>
  <si>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</si>
  <si>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</si>
  <si>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</si>
  <si>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</si>
  <si>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</si>
  <si>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</si>
  <si>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</si>
  <si>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</si>
  <si>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</si>
  <si>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</si>
  <si>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</si>
  <si>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</si>
  <si>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</si>
  <si>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</si>
  <si>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</si>
  <si>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</si>
  <si>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</si>
  <si>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</si>
  <si>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</si>
  <si>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</si>
  <si>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</si>
  <si>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</si>
  <si>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</si>
  <si>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</si>
  <si>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</si>
  <si>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</si>
  <si>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</si>
  <si>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</si>
  <si>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</si>
  <si>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</si>
  <si>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</si>
  <si>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</si>
  <si>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</si>
  <si>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</si>
  <si>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</si>
  <si>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</si>
  <si>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</si>
  <si>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</si>
  <si>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</si>
  <si>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</si>
  <si>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</si>
  <si>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</si>
  <si>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</si>
  <si>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</si>
  <si>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</si>
  <si>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</si>
  <si>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</si>
  <si>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</si>
  <si>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</si>
  <si>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</si>
  <si>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</si>
  <si>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</si>
  <si>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</si>
  <si>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</si>
  <si>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</si>
  <si>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</si>
  <si>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</si>
  <si>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</si>
  <si>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</si>
  <si>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</si>
  <si>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</si>
  <si>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</si>
  <si>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</si>
  <si>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</si>
  <si>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</si>
  <si>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</si>
  <si>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</si>
  <si>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</si>
  <si>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</si>
  <si>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</si>
  <si>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</si>
  <si>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</si>
  <si>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</si>
  <si>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</si>
  <si>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</si>
  <si>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</si>
  <si>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</si>
  <si>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</si>
  <si>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</si>
  <si>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</si>
  <si>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</si>
  <si>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</si>
  <si>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</si>
  <si>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</si>
  <si>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</si>
  <si>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</si>
  <si>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</si>
  <si>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</si>
  <si>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</si>
  <si>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</si>
  <si>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</si>
  <si>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</si>
  <si>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</si>
  <si>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</si>
  <si>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</si>
  <si>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</si>
  <si>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</si>
  <si>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</si>
  <si>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</si>
  <si>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</si>
  <si>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</si>
  <si>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</si>
  <si>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</si>
  <si>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</si>
  <si>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</si>
  <si>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</si>
  <si>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</si>
  <si>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</si>
  <si>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</si>
  <si>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</si>
  <si>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</si>
  <si>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</si>
  <si>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</si>
  <si>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</si>
  <si>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</si>
  <si>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</si>
  <si>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</si>
  <si>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</si>
  <si>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</si>
  <si>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</si>
  <si>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</si>
  <si>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</si>
  <si>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</si>
  <si>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</si>
  <si>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</si>
  <si>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</si>
  <si>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</si>
  <si>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</si>
  <si>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</si>
  <si>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</si>
  <si>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</si>
  <si>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</si>
  <si>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</si>
  <si>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</si>
  <si>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</si>
  <si>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</si>
  <si>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</si>
  <si>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</si>
  <si>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</si>
  <si>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</si>
  <si>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</si>
  <si>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</si>
  <si>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</si>
  <si>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</si>
  <si>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</si>
  <si>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</si>
  <si>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</si>
  <si>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</si>
  <si>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</si>
  <si>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</si>
  <si>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</si>
  <si>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</si>
  <si>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</si>
  <si>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</si>
  <si>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</si>
  <si>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</si>
  <si>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</si>
  <si>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</si>
  <si>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</si>
  <si>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</si>
  <si>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</si>
  <si>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</si>
  <si>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</si>
  <si>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</si>
  <si>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</si>
  <si>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</si>
  <si>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</si>
  <si>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</si>
  <si>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</si>
  <si>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</si>
  <si>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</si>
  <si>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</si>
  <si>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</si>
  <si>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</si>
  <si>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</si>
  <si>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</si>
  <si>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</si>
  <si>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</si>
  <si>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</si>
  <si>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</si>
  <si>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</si>
  <si>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</si>
  <si>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</si>
  <si>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</si>
  <si>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</si>
  <si>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</si>
  <si>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</si>
  <si>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</si>
  <si>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</si>
  <si>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</si>
  <si>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</si>
  <si>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</si>
  <si>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</si>
  <si>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</si>
  <si>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</si>
  <si>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</si>
  <si>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</si>
  <si>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</si>
  <si>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</si>
  <si>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</si>
  <si>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</si>
  <si>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</si>
  <si>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</si>
  <si>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</si>
  <si>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</si>
  <si>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</si>
  <si>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</si>
  <si>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</si>
  <si>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</si>
  <si>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</si>
  <si>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</si>
  <si>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</si>
  <si>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</si>
  <si>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</si>
  <si>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</si>
  <si>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</si>
  <si>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</si>
  <si>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</si>
  <si>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</si>
  <si>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</si>
  <si>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</si>
  <si>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</si>
  <si>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</si>
  <si>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</si>
  <si>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</si>
  <si>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</si>
  <si>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</si>
  <si>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</si>
  <si>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</si>
  <si>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</si>
  <si>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</si>
  <si>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</si>
  <si>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</si>
  <si>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</si>
  <si>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</si>
  <si>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</si>
  <si>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</si>
  <si>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</si>
  <si>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</si>
  <si>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</si>
  <si>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</si>
  <si>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</si>
  <si>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</si>
  <si>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</si>
  <si>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</si>
  <si>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</si>
  <si>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</si>
  <si>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</si>
  <si>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</si>
  <si>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</si>
  <si>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</si>
  <si>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</si>
  <si>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</si>
  <si>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</si>
  <si>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</si>
  <si>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</si>
  <si>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</si>
  <si>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</si>
  <si>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</si>
  <si>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</si>
  <si>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</si>
  <si>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</si>
  <si>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</si>
  <si>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</si>
  <si>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</si>
  <si>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</si>
  <si>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</si>
  <si>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</si>
  <si>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</si>
  <si>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</si>
  <si>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</si>
  <si>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</si>
  <si>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</si>
  <si>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</si>
  <si>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</si>
  <si>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</si>
  <si>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</si>
  <si>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</si>
  <si>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</si>
  <si>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</si>
  <si>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</si>
  <si>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</si>
  <si>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</si>
  <si>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</si>
  <si>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</si>
  <si>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</si>
  <si>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</si>
  <si>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</si>
  <si>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</si>
  <si>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</si>
  <si>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</si>
  <si>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</si>
  <si>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</si>
  <si>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</si>
  <si>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</si>
  <si>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</si>
  <si>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</si>
  <si>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</si>
  <si>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</si>
  <si>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</si>
  <si>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</si>
  <si>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</si>
  <si>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</si>
  <si>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</si>
  <si>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</si>
  <si>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</si>
  <si>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</si>
  <si>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</si>
  <si>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</si>
  <si>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</si>
  <si>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</si>
  <si>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</si>
  <si>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</si>
  <si>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</si>
  <si>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</si>
  <si>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</si>
  <si>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</si>
  <si>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</si>
  <si>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</si>
  <si>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</si>
  <si>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</si>
  <si>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</si>
  <si>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</si>
  <si>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</si>
  <si>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</si>
  <si>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</si>
  <si>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</si>
  <si>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</si>
  <si>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</si>
  <si>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</si>
  <si>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</si>
  <si>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</si>
  <si>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</si>
  <si>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</si>
  <si>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</si>
  <si>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</si>
  <si>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</si>
  <si>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</si>
  <si>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</si>
  <si>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</si>
  <si>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</si>
  <si>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</si>
  <si>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</si>
  <si>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</si>
  <si>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</si>
  <si>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</si>
  <si>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</si>
  <si>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</si>
  <si>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</si>
  <si>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</si>
  <si>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</si>
  <si>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</si>
  <si>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</si>
  <si>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</si>
  <si>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</si>
  <si>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</si>
  <si>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</si>
  <si>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</si>
  <si>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</si>
  <si>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</si>
  <si>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</si>
  <si>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</si>
  <si>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</si>
  <si>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</si>
  <si>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</si>
  <si>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</si>
  <si>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</si>
  <si>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</si>
  <si>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</si>
  <si>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</si>
  <si>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</si>
  <si>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</si>
  <si>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</si>
  <si>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</si>
  <si>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</si>
  <si>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</si>
  <si>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</si>
  <si>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</si>
  <si>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</si>
  <si>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</si>
  <si>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</si>
  <si>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</si>
  <si>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</si>
  <si>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</si>
  <si>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</si>
  <si>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</si>
  <si>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</si>
  <si>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</si>
  <si>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</si>
  <si>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</si>
  <si>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</si>
  <si>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</si>
  <si>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</si>
  <si>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</si>
  <si>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</si>
  <si>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</si>
  <si>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</si>
  <si>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</si>
  <si>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</si>
  <si>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</si>
  <si>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</si>
  <si>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</si>
  <si>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</si>
  <si>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</si>
  <si>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</si>
  <si>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</si>
  <si>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</si>
  <si>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</si>
  <si>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</si>
  <si>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</si>
  <si>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</si>
  <si>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</si>
  <si>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</si>
  <si>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</si>
  <si>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</si>
  <si>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</si>
  <si>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</si>
  <si>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</si>
  <si>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</si>
  <si>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</si>
  <si>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</si>
  <si>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</si>
  <si>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</si>
  <si>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</si>
  <si>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</si>
  <si>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</si>
  <si>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</si>
  <si>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</si>
  <si>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</si>
  <si>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</si>
  <si>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</si>
  <si>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</si>
  <si>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</si>
  <si>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</si>
  <si>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</si>
  <si>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</si>
  <si>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</si>
  <si>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</si>
  <si>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</si>
  <si>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</si>
  <si>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</si>
  <si>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</si>
  <si>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</si>
  <si>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</si>
  <si>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</si>
  <si>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</si>
  <si>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</si>
  <si>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</si>
  <si>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</si>
  <si>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</si>
  <si>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</si>
  <si>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</si>
  <si>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</si>
  <si>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</si>
  <si>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</si>
  <si>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</si>
  <si>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</si>
  <si>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</si>
  <si>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</si>
  <si>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</si>
  <si>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</si>
  <si>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</si>
  <si>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</si>
  <si>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</si>
  <si>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</si>
  <si>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</si>
  <si>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</si>
  <si>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</si>
  <si>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</si>
  <si>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</si>
  <si>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</si>
  <si>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</si>
  <si>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</si>
  <si>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</si>
  <si>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</si>
  <si>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</si>
  <si>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</si>
  <si>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</si>
  <si>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</si>
  <si>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</si>
  <si>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</si>
  <si>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</si>
  <si>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</si>
  <si>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</si>
  <si>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</si>
  <si>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</si>
  <si>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</si>
  <si>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</si>
  <si>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</si>
  <si>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</si>
  <si>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</si>
  <si>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</si>
  <si>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</si>
  <si>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</si>
  <si>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</si>
  <si>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</si>
  <si>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</si>
  <si>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</si>
  <si>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</si>
  <si>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</si>
  <si>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</si>
  <si>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</si>
  <si>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</si>
  <si>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</si>
  <si>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</si>
  <si>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</si>
  <si>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</si>
  <si>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</si>
  <si>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</si>
  <si>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</si>
  <si>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</si>
  <si>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</si>
  <si>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</si>
  <si>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</si>
  <si>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</si>
  <si>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</si>
  <si>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</si>
  <si>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</si>
  <si>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</si>
  <si>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</si>
  <si>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</si>
  <si>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</si>
  <si>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</si>
  <si>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</si>
  <si>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</si>
  <si>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</si>
  <si>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</si>
  <si>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</si>
  <si>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</si>
  <si>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</si>
  <si>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</si>
  <si>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</si>
  <si>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</si>
  <si>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</si>
  <si>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</si>
  <si>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</si>
  <si>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</si>
  <si>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</si>
  <si>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</si>
  <si>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</si>
  <si>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</si>
  <si>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</si>
  <si>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</si>
  <si>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</si>
  <si>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</si>
  <si>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</si>
  <si>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</si>
  <si>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</si>
  <si>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</si>
  <si>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</si>
  <si>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</si>
  <si>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</si>
  <si>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</si>
  <si>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</si>
  <si>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</si>
  <si>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</si>
  <si>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</si>
  <si>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</si>
  <si>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</si>
  <si>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</si>
  <si>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</si>
  <si>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</si>
  <si>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</si>
  <si>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</si>
  <si>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</si>
  <si>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</si>
  <si>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</si>
  <si>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</si>
  <si>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</si>
  <si>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</si>
  <si>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</si>
  <si>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</si>
  <si>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</si>
  <si>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</si>
  <si>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</si>
  <si>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</si>
  <si>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</si>
  <si>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</si>
  <si>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</si>
  <si>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</si>
  <si>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</si>
  <si>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</si>
  <si>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</si>
  <si>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</si>
  <si>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</si>
  <si>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</si>
  <si>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</si>
  <si>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</si>
  <si>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</si>
  <si>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</si>
  <si>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</si>
  <si>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</si>
  <si>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</si>
  <si>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</si>
  <si>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</si>
  <si>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</si>
  <si>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</si>
  <si>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</si>
  <si>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</si>
  <si>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</si>
  <si>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</si>
  <si>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</si>
  <si>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</si>
  <si>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</si>
  <si>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</si>
  <si>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</si>
  <si>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</si>
  <si>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</si>
  <si>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</si>
  <si>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</si>
  <si>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</si>
  <si>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</si>
  <si>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</si>
  <si>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</si>
  <si>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</si>
  <si>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</si>
  <si>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</si>
  <si>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</si>
  <si>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</si>
  <si>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</si>
  <si>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</si>
  <si>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</si>
  <si>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</si>
  <si>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</si>
  <si>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</si>
  <si>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</si>
  <si>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</si>
  <si>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</si>
  <si>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</si>
  <si>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</si>
  <si>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</si>
  <si>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</si>
  <si>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</si>
  <si>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</si>
  <si>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</si>
  <si>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</si>
  <si>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</si>
  <si>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</si>
  <si>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</si>
  <si>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</si>
  <si>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</si>
  <si>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</si>
  <si>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</si>
  <si>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</si>
  <si>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</si>
  <si>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</si>
  <si>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</si>
  <si>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</si>
  <si>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</si>
  <si>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</si>
  <si>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</si>
  <si>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</si>
  <si>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</si>
  <si>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</si>
  <si>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</si>
  <si>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</si>
  <si>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</si>
  <si>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</si>
  <si>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</si>
  <si>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</si>
  <si>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</si>
  <si>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</si>
  <si>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</si>
  <si>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</si>
  <si>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</si>
  <si>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</si>
  <si>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</si>
  <si>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</si>
  <si>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</si>
  <si>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</si>
  <si>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</si>
  <si>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</si>
  <si>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</si>
  <si>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</si>
  <si>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</si>
  <si>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</si>
  <si>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</si>
  <si>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</si>
  <si>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</si>
  <si>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</si>
  <si>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</si>
  <si>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</si>
  <si>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</si>
  <si>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</si>
  <si>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</si>
  <si>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</si>
  <si>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</si>
  <si>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</si>
  <si>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</si>
  <si>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</si>
  <si>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</si>
  <si>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</si>
  <si>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</si>
  <si>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</si>
  <si>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</si>
  <si>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</si>
  <si>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</si>
  <si>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</si>
  <si>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</si>
  <si>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</si>
  <si>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</si>
  <si>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</si>
  <si>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</si>
  <si>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</si>
  <si>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</si>
  <si>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</si>
  <si>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</si>
  <si>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</si>
  <si>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</si>
  <si>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</si>
  <si>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</si>
  <si>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</si>
  <si>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</si>
  <si>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</si>
  <si>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</si>
  <si>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</si>
  <si>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</si>
  <si>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</si>
  <si>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</si>
  <si>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</si>
  <si>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</si>
  <si>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</si>
  <si>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</si>
  <si>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</si>
  <si>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</si>
  <si>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</si>
  <si>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</si>
  <si>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</si>
  <si>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</si>
  <si>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</si>
  <si>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</si>
  <si>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</si>
  <si>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</si>
  <si>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</si>
  <si>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</si>
  <si>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</si>
  <si>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</si>
  <si>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</si>
  <si>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</si>
  <si>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</si>
  <si>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</si>
  <si>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</si>
  <si>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</si>
  <si>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</si>
  <si>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</si>
  <si>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</si>
  <si>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</si>
  <si>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</si>
  <si>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</si>
  <si>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</si>
  <si>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</si>
  <si>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</si>
  <si>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</si>
  <si>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</si>
  <si>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</si>
  <si>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</si>
  <si>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</si>
  <si>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</si>
  <si>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</si>
  <si>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</si>
  <si>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</si>
  <si>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</si>
  <si>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</si>
  <si>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</si>
  <si>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</si>
  <si>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</si>
  <si>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</si>
  <si>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</si>
  <si>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</si>
  <si>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</si>
  <si>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</si>
  <si>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</si>
  <si>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</si>
  <si>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</si>
  <si>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</si>
  <si>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</si>
  <si>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</si>
  <si>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</si>
  <si>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</si>
  <si>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</si>
  <si>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</si>
  <si>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</si>
  <si>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</si>
  <si>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</si>
  <si>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</si>
  <si>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</si>
  <si>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</si>
  <si>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</si>
  <si>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</si>
  <si>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</si>
  <si>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</si>
  <si>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</si>
  <si>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</si>
  <si>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</si>
  <si>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</si>
  <si>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</si>
  <si>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</si>
  <si>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</si>
  <si>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</si>
  <si>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</si>
  <si>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</si>
  <si>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</si>
  <si>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</si>
  <si>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</si>
  <si>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</si>
  <si>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</si>
  <si>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</si>
  <si>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</si>
  <si>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</si>
  <si>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</si>
  <si>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</si>
  <si>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</si>
  <si>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</si>
  <si>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</si>
  <si>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</si>
  <si>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</si>
  <si>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</si>
  <si>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</si>
  <si>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</si>
  <si>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</si>
  <si>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</si>
  <si>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</si>
  <si>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</si>
  <si>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</si>
  <si>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</si>
  <si>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</si>
  <si>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</si>
  <si>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</si>
  <si>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</si>
  <si>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</si>
  <si>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</si>
  <si>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</si>
  <si>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</si>
  <si>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</si>
  <si>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</si>
  <si>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</si>
  <si>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</si>
  <si>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</si>
  <si>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</si>
  <si>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</si>
  <si>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</si>
  <si>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</si>
  <si>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</si>
  <si>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</si>
  <si>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</si>
  <si>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</si>
  <si>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</si>
  <si>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</si>
  <si>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</si>
  <si>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</si>
  <si>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</si>
  <si>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</si>
  <si>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</si>
  <si>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</si>
  <si>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</si>
  <si>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</si>
  <si>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</si>
  <si>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</si>
  <si>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</si>
  <si>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</si>
  <si>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</si>
  <si>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</si>
  <si>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</si>
  <si>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</si>
  <si>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</si>
  <si>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</si>
  <si>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</si>
  <si>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</si>
  <si>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</si>
  <si>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</si>
  <si>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</si>
  <si>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</si>
  <si>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</si>
  <si>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</si>
  <si>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</si>
  <si>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</si>
  <si>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</si>
  <si>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</si>
  <si>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</si>
  <si>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</si>
  <si>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</si>
  <si>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</si>
  <si>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</si>
  <si>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</si>
  <si>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</si>
  <si>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</si>
  <si>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</si>
  <si>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</si>
  <si>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</si>
  <si>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</si>
  <si>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</si>
  <si>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</si>
  <si>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</si>
  <si>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</si>
  <si>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</si>
  <si>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</si>
  <si>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</si>
  <si>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</si>
  <si>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</si>
  <si>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</si>
  <si>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</si>
  <si>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</si>
  <si>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</si>
  <si>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</si>
  <si>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</si>
  <si>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</si>
  <si>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</si>
  <si>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</si>
  <si>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</si>
  <si>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</si>
  <si>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</si>
  <si>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</si>
  <si>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</si>
  <si>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</si>
  <si>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</si>
  <si>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</si>
  <si>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</si>
  <si>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</si>
  <si>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</si>
  <si>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</si>
  <si>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</si>
  <si>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</si>
  <si>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</si>
  <si>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</si>
  <si>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</si>
  <si>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</si>
  <si>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</si>
  <si>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</si>
  <si>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</si>
  <si>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</si>
  <si>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</si>
  <si>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</si>
  <si>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</si>
  <si>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</si>
  <si>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</si>
  <si>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</si>
  <si>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</si>
  <si>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</si>
  <si>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</si>
  <si>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</si>
  <si>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</si>
  <si>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</si>
  <si>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</si>
  <si>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</si>
  <si>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</si>
  <si>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</si>
  <si>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</si>
  <si>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</si>
  <si>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</si>
  <si>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</si>
  <si>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</si>
  <si>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</si>
  <si>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</si>
  <si>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</si>
  <si>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</si>
  <si>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</si>
  <si>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</si>
  <si>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</si>
  <si>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</si>
  <si>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</si>
  <si>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</si>
  <si>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</si>
  <si>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</si>
  <si>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</si>
  <si>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</si>
  <si>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</si>
  <si>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</si>
  <si>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</si>
  <si>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</si>
  <si>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</si>
  <si>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</si>
  <si>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</si>
  <si>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</si>
  <si>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</si>
  <si>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</si>
  <si>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</si>
  <si>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</si>
  <si>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</si>
  <si>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</si>
  <si>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</si>
  <si>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</si>
  <si>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</si>
  <si>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</si>
  <si>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</si>
  <si>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</si>
  <si>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</si>
  <si>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</si>
  <si>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</si>
  <si>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</si>
  <si>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</si>
  <si>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</si>
  <si>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</si>
  <si>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</si>
  <si>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</si>
  <si>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</si>
  <si>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</si>
  <si>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</si>
  <si>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</si>
  <si>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</si>
  <si>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</si>
  <si>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</si>
  <si>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</si>
  <si>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</si>
  <si>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</si>
  <si>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</si>
  <si>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</si>
  <si>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</si>
  <si>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</si>
  <si>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</si>
  <si>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</si>
  <si>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</si>
  <si>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</si>
  <si>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</si>
  <si>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</si>
  <si>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</si>
  <si>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</si>
  <si>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</si>
  <si>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</si>
  <si>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</si>
  <si>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</si>
  <si>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</si>
  <si>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</si>
  <si>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</si>
  <si>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</si>
  <si>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</si>
  <si>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</si>
  <si>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</si>
  <si>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</si>
  <si>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</si>
  <si>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</si>
  <si>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</si>
  <si>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</si>
  <si>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</si>
  <si>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</si>
  <si>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</si>
  <si>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</si>
  <si>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</si>
  <si>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</si>
  <si>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</si>
  <si>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</si>
  <si>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</si>
  <si>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</si>
  <si>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</si>
  <si>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</si>
  <si>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</si>
  <si>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</si>
  <si>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</si>
  <si>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</si>
  <si>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</si>
  <si>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</si>
  <si>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</si>
  <si>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</si>
  <si>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</si>
  <si>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</si>
  <si>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</si>
  <si>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</si>
  <si>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</si>
  <si>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</si>
  <si>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</si>
  <si>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</si>
  <si>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</si>
  <si>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</si>
  <si>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</si>
  <si>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</si>
  <si>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</si>
  <si>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</si>
  <si>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</si>
  <si>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</si>
  <si>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</si>
  <si>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</si>
  <si>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</si>
  <si>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</si>
  <si>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</si>
  <si>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</si>
  <si>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</si>
  <si>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</si>
  <si>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</si>
  <si>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</si>
  <si>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</si>
  <si>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</si>
  <si>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</si>
  <si>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</si>
  <si>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</si>
  <si>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</si>
  <si>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</si>
  <si>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</si>
  <si>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</si>
  <si>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</si>
  <si>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</si>
  <si>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</si>
  <si>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</si>
  <si>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</si>
  <si>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</si>
  <si>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</si>
  <si>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</si>
  <si>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</si>
  <si>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</si>
  <si>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</si>
  <si>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</si>
  <si>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</si>
  <si>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</si>
  <si>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</si>
  <si>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</si>
  <si>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</si>
  <si>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</si>
  <si>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</si>
  <si>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</si>
  <si>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</si>
  <si>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</si>
  <si>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</si>
  <si>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</si>
  <si>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</si>
  <si>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</si>
  <si>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</si>
  <si>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</si>
  <si>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</si>
  <si>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</si>
  <si>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</si>
  <si>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</si>
  <si>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</si>
  <si>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</si>
  <si>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</si>
  <si>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</si>
  <si>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</si>
  <si>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</si>
  <si>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</si>
  <si>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</si>
  <si>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</si>
  <si>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</si>
  <si>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</si>
  <si>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</si>
  <si>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</si>
  <si>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</si>
  <si>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</si>
  <si>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</si>
  <si>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</si>
  <si>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</si>
  <si>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</si>
  <si>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</si>
  <si>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</si>
  <si>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</si>
  <si>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</si>
  <si>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</si>
  <si>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</si>
  <si>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</si>
  <si>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</si>
  <si>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</si>
  <si>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</si>
  <si>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</si>
  <si>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</si>
  <si>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</si>
  <si>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</si>
  <si>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</si>
  <si>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</si>
  <si>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</si>
  <si>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</si>
  <si>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</si>
  <si>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</si>
  <si>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</si>
  <si>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</si>
  <si>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</si>
  <si>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</si>
  <si>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</si>
  <si>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</si>
  <si>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</si>
  <si>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</si>
  <si>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</si>
  <si>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</si>
  <si>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</si>
  <si>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</si>
  <si>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</si>
  <si>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</si>
  <si>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</si>
  <si>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</si>
  <si>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</si>
  <si>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</si>
  <si>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</si>
  <si>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</si>
  <si>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</si>
  <si>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</si>
  <si>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</si>
  <si>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</si>
  <si>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</si>
  <si>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</si>
  <si>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</si>
  <si>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</si>
  <si>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</si>
  <si>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</si>
  <si>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</si>
  <si>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</si>
  <si>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</si>
  <si>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</si>
  <si>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</si>
  <si>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</si>
  <si>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</si>
  <si>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</si>
  <si>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</si>
  <si>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</si>
  <si>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</si>
  <si>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</si>
  <si>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</si>
  <si>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</si>
  <si>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</si>
  <si>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</si>
  <si>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</si>
  <si>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</si>
  <si>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</si>
  <si>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</si>
  <si>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</si>
  <si>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</si>
  <si>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</si>
  <si>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</si>
  <si>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</si>
  <si>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</si>
  <si>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</si>
  <si>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</si>
  <si>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</si>
  <si>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</si>
  <si>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</si>
  <si>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</si>
  <si>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</si>
  <si>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</si>
  <si>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</si>
  <si>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</si>
  <si>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</si>
  <si>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</si>
  <si>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</si>
  <si>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</si>
  <si>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</si>
  <si>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</si>
  <si>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</si>
  <si>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</si>
  <si>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</si>
  <si>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</si>
  <si>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</si>
  <si>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</si>
  <si>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</si>
  <si>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</si>
  <si>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</si>
  <si>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</si>
  <si>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</si>
  <si>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</si>
  <si>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</si>
  <si>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</si>
  <si>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</si>
  <si>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</si>
  <si>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</si>
  <si>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</si>
  <si>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</si>
  <si>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</si>
  <si>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</si>
  <si>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</si>
  <si>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</si>
  <si>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</si>
  <si>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</si>
  <si>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</si>
  <si>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</si>
  <si>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</si>
  <si>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</si>
  <si>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</si>
  <si>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</si>
  <si>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</si>
  <si>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</si>
  <si>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</si>
  <si>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</si>
  <si>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</si>
  <si>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</si>
  <si>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</si>
  <si>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</si>
  <si>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</si>
  <si>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</si>
  <si>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</si>
  <si>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</si>
  <si>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</si>
  <si>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</si>
  <si>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</si>
  <si>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</si>
  <si>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</si>
  <si>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</si>
  <si>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</si>
  <si>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</si>
  <si>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</si>
  <si>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</si>
  <si>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</si>
  <si>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</si>
  <si>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</si>
  <si>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</si>
  <si>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</si>
  <si>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</si>
  <si>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</si>
  <si>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</si>
  <si>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</si>
  <si>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</si>
  <si>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</si>
  <si>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</si>
  <si>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</si>
  <si>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</si>
  <si>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</si>
  <si>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</si>
  <si>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</si>
  <si>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</si>
  <si>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</si>
  <si>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</si>
  <si>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</si>
  <si>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</si>
  <si>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</si>
  <si>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</si>
  <si>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</si>
  <si>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</si>
  <si>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</si>
  <si>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</si>
  <si>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</si>
  <si>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</si>
  <si>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</si>
  <si>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</si>
  <si>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</si>
  <si>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</si>
  <si>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</si>
  <si>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</si>
  <si>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</si>
  <si>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</si>
  <si>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</si>
  <si>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</si>
  <si>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</si>
  <si>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</si>
  <si>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</si>
  <si>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</si>
  <si>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</si>
  <si>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</si>
  <si>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</si>
  <si>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</si>
  <si>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</si>
  <si>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</si>
  <si>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</si>
  <si>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</si>
  <si>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</si>
  <si>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</si>
  <si>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</si>
  <si>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</si>
  <si>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</si>
  <si>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</si>
  <si>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</si>
  <si>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</si>
  <si>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</si>
  <si>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</si>
  <si>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</si>
  <si>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</si>
  <si>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</si>
  <si>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</si>
  <si>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</si>
  <si>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</si>
  <si>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</si>
  <si>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</si>
  <si>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</si>
  <si>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</si>
  <si>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</si>
  <si>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</si>
  <si>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</si>
  <si>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</si>
  <si>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</si>
  <si>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</si>
  <si>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</si>
  <si>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</si>
  <si>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</si>
  <si>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</si>
  <si>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</si>
  <si>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</si>
  <si>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</si>
  <si>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</si>
  <si>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</si>
  <si>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</si>
  <si>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</si>
  <si>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</si>
  <si>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</si>
  <si>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</si>
  <si>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</si>
  <si>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</si>
  <si>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</si>
  <si>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</si>
  <si>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</si>
  <si>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</si>
  <si>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</si>
  <si>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</si>
  <si>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</si>
  <si>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</si>
  <si>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</si>
  <si>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</si>
  <si>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</si>
  <si>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</si>
  <si>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</si>
  <si>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</si>
  <si>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</si>
  <si>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</si>
  <si>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</si>
  <si>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</si>
  <si>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</si>
  <si>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</si>
  <si>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</si>
  <si>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</si>
  <si>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</si>
  <si>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</si>
  <si>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</si>
  <si>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</si>
  <si>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</si>
  <si>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</si>
  <si>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</si>
  <si>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</si>
  <si>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</si>
  <si>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</si>
  <si>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</si>
  <si>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</si>
  <si>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</si>
  <si>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</si>
  <si>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</si>
  <si>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</si>
  <si>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</si>
  <si>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</si>
  <si>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</si>
  <si>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</si>
  <si>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</si>
  <si>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</si>
  <si>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</si>
  <si>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</si>
  <si>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</si>
  <si>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</si>
  <si>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</si>
  <si>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</si>
  <si>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</si>
  <si>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</si>
  <si>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</si>
  <si>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</si>
  <si>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</si>
  <si>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</si>
  <si>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</si>
  <si>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</si>
  <si>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</si>
  <si>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</si>
  <si>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</si>
  <si>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</si>
  <si>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</si>
  <si>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</si>
  <si>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</si>
  <si>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</si>
  <si>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</si>
  <si>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</si>
  <si>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</si>
  <si>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</si>
  <si>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</si>
  <si>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</si>
  <si>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</si>
  <si>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</si>
  <si>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</si>
  <si>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</si>
  <si>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</si>
  <si>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</si>
  <si>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</si>
  <si>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</si>
  <si>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</si>
  <si>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</si>
  <si>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</si>
  <si>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</si>
  <si>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</si>
  <si>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</si>
  <si>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</si>
  <si>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</si>
  <si>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</si>
  <si>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</si>
  <si>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</si>
  <si>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</si>
  <si>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</si>
  <si>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</si>
  <si>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</si>
  <si>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</si>
  <si>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</si>
  <si>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</si>
  <si>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</si>
  <si>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</si>
  <si>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</si>
  <si>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</si>
  <si>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</si>
  <si>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</si>
  <si>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</si>
  <si>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</si>
  <si>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</si>
  <si>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</si>
  <si>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</si>
  <si>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</si>
  <si>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</si>
  <si>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</si>
  <si>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</si>
  <si>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</si>
  <si>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</si>
  <si>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</si>
  <si>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</si>
  <si>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</si>
  <si>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</si>
  <si>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</si>
  <si>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</si>
  <si>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</si>
  <si>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</si>
  <si>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</si>
  <si>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</si>
  <si>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</si>
  <si>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</si>
  <si>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</si>
  <si>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</si>
  <si>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</si>
  <si>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</si>
  <si>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</si>
  <si>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</si>
  <si>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</si>
  <si>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</si>
  <si>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</si>
  <si>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</si>
  <si>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</si>
  <si>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</si>
  <si>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</si>
  <si>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</si>
  <si>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</si>
  <si>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</si>
  <si>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</si>
  <si>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</si>
  <si>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</si>
  <si>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</si>
  <si>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</si>
  <si>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</si>
  <si>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</si>
  <si>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</si>
  <si>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</si>
  <si>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</si>
  <si>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</si>
  <si>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</si>
  <si>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</si>
  <si>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</si>
  <si>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</si>
  <si>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</si>
  <si>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</si>
  <si>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</si>
  <si>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</si>
  <si>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</si>
  <si>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</si>
  <si>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</si>
  <si>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</si>
  <si>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</si>
  <si>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</si>
  <si>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</si>
  <si>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</si>
  <si>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</si>
  <si>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</si>
  <si>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</si>
  <si>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</si>
  <si>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</si>
  <si>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</si>
  <si>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</si>
  <si>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</si>
  <si>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</si>
  <si>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</si>
  <si>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</si>
  <si>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</si>
  <si>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</si>
  <si>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</si>
  <si>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</si>
  <si>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</si>
  <si>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</si>
  <si>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</si>
  <si>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</si>
  <si>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</si>
  <si>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</si>
  <si>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</si>
  <si>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</si>
  <si>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</si>
  <si>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</si>
  <si>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</si>
  <si>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</si>
  <si>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</si>
  <si>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</si>
  <si>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</si>
  <si>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</si>
  <si>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</si>
  <si>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</si>
  <si>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</si>
  <si>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</si>
  <si>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</si>
  <si>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</si>
  <si>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</si>
  <si>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</si>
  <si>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</si>
  <si>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</si>
  <si>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</si>
  <si>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</si>
  <si>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</si>
  <si>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</si>
  <si>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</si>
  <si>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</si>
  <si>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</si>
  <si>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</si>
  <si>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</si>
  <si>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</si>
  <si>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</si>
  <si>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</si>
  <si>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</si>
  <si>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</si>
  <si>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</si>
  <si>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</si>
  <si>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</si>
  <si>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</si>
  <si>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</si>
  <si>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</si>
  <si>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</si>
  <si>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</si>
  <si>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</si>
  <si>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</si>
  <si>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</si>
  <si>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</si>
  <si>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</si>
  <si>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</si>
  <si>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</si>
  <si>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</si>
  <si>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</si>
  <si>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</si>
  <si>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</si>
  <si>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</si>
  <si>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</si>
  <si>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</si>
  <si>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</si>
  <si>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</si>
  <si>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</si>
  <si>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</si>
  <si>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</si>
  <si>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</si>
  <si>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</si>
  <si>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</si>
  <si>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</si>
  <si>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</si>
  <si>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</si>
  <si>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</si>
  <si>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</si>
  <si>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</si>
  <si>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</si>
  <si>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</si>
  <si>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</si>
  <si>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</si>
  <si>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</si>
  <si>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</si>
  <si>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</si>
  <si>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</si>
  <si>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</si>
  <si>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</si>
  <si>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</si>
  <si>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</si>
  <si>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</si>
  <si>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</si>
  <si>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</si>
  <si>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</si>
  <si>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</si>
  <si>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</si>
  <si>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</si>
  <si>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</si>
  <si>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</si>
  <si>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</si>
  <si>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</si>
  <si>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</si>
  <si>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</si>
  <si>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</si>
  <si>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</si>
  <si>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</si>
  <si>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</si>
  <si>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</si>
  <si>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</si>
  <si>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</si>
  <si>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</si>
  <si>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</si>
  <si>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</si>
  <si>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</si>
  <si>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</si>
  <si>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</si>
  <si>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</si>
  <si>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</si>
  <si>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</si>
  <si>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</si>
  <si>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</si>
  <si>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</si>
  <si>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</si>
  <si>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</si>
  <si>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</si>
  <si>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</si>
  <si>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</si>
  <si>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</si>
  <si>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</si>
  <si>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</si>
  <si>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</si>
  <si>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</si>
  <si>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</si>
  <si>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</si>
  <si>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</si>
  <si>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</si>
  <si>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</si>
  <si>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</si>
  <si>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</si>
  <si>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</si>
  <si>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</si>
  <si>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</si>
  <si>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</si>
  <si>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</si>
  <si>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</si>
  <si>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</si>
  <si>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</si>
  <si>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</si>
  <si>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</si>
  <si>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</si>
  <si>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</si>
  <si>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</si>
  <si>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</si>
  <si>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</si>
  <si>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</si>
  <si>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</si>
  <si>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</si>
  <si>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</si>
  <si>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</si>
  <si>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</si>
  <si>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</si>
  <si>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</si>
  <si>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</si>
  <si>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</si>
  <si>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</si>
  <si>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</si>
  <si>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</si>
  <si>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</si>
  <si>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</si>
  <si>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</si>
  <si>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</si>
  <si>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</si>
  <si>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</si>
  <si>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</si>
  <si>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</si>
  <si>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</si>
  <si>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</si>
  <si>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</si>
  <si>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</si>
  <si>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</si>
  <si>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</si>
  <si>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</si>
  <si>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</si>
  <si>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</si>
  <si>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</si>
  <si>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</si>
  <si>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</si>
  <si>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</si>
  <si>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</si>
  <si>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</si>
  <si>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</si>
  <si>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</si>
  <si>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</si>
  <si>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</si>
  <si>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</si>
  <si>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</si>
  <si>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</si>
  <si>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</si>
  <si>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</si>
  <si>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</si>
  <si>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</si>
  <si>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</si>
  <si>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</si>
  <si>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</si>
  <si>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</si>
  <si>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</si>
  <si>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</si>
  <si>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</si>
  <si>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</si>
  <si>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</si>
  <si>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</si>
  <si>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</si>
  <si>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</si>
  <si>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</si>
  <si>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</si>
  <si>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</si>
  <si>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</si>
  <si>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</si>
  <si>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</si>
  <si>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</si>
  <si>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</si>
  <si>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</si>
  <si>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</si>
  <si>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</si>
  <si>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</si>
  <si>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</si>
  <si>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</si>
  <si>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</si>
  <si>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</si>
  <si>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</si>
  <si>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</si>
  <si>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</si>
  <si>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</si>
  <si>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</si>
  <si>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</si>
  <si>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</si>
  <si>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</si>
  <si>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</si>
  <si>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</si>
  <si>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</si>
  <si>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</si>
  <si>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</si>
  <si>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</si>
  <si>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</si>
  <si>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</si>
  <si>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</si>
  <si>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</si>
  <si>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</si>
  <si>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</si>
  <si>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</si>
  <si>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</si>
  <si>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</si>
  <si>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</si>
  <si>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</si>
  <si>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</si>
  <si>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</si>
  <si>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</si>
  <si>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</si>
  <si>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</si>
  <si>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</si>
  <si>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</si>
  <si>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</si>
  <si>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</si>
  <si>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</si>
  <si>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</si>
  <si>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</si>
  <si>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</si>
  <si>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</si>
  <si>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</si>
  <si>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</si>
  <si>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</si>
  <si>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</si>
  <si>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</si>
  <si>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</si>
  <si>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</si>
  <si>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</si>
  <si>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</si>
  <si>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</si>
  <si>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</si>
  <si>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</si>
  <si>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</si>
  <si>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</si>
  <si>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</si>
  <si>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</si>
  <si>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</si>
  <si>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</si>
  <si>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</si>
  <si>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</si>
  <si>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</si>
  <si>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</si>
  <si>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</si>
  <si>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</si>
  <si>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</si>
  <si>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</si>
  <si>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</si>
  <si>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</si>
  <si>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</si>
  <si>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</si>
  <si>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</si>
  <si>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</si>
  <si>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</si>
  <si>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</si>
  <si>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</si>
  <si>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</si>
  <si>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</si>
  <si>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</si>
  <si>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</si>
  <si>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</si>
  <si>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</si>
  <si>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</si>
  <si>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</si>
  <si>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</si>
  <si>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</si>
  <si>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</si>
  <si>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</si>
  <si>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</si>
  <si>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</si>
  <si>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</si>
  <si>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</si>
  <si>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</si>
  <si>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</si>
  <si>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</si>
  <si>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</si>
  <si>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</si>
  <si>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</si>
  <si>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</si>
  <si>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</si>
  <si>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</si>
  <si>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</si>
  <si>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</si>
  <si>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</si>
  <si>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</si>
  <si>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</si>
  <si>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</si>
  <si>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</si>
  <si>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</si>
  <si>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</si>
  <si>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</si>
  <si>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</si>
  <si>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</si>
  <si>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</si>
  <si>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</si>
  <si>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</si>
  <si>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</si>
  <si>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</si>
  <si>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</si>
  <si>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</si>
  <si>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</si>
  <si>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</si>
  <si>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</si>
  <si>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</si>
  <si>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</si>
  <si>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</si>
  <si>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</si>
  <si>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</si>
  <si>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</si>
  <si>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</si>
  <si>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</si>
  <si>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</si>
  <si>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</si>
  <si>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</si>
  <si>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</si>
  <si>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</si>
  <si>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</si>
  <si>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</si>
  <si>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</si>
  <si>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</si>
  <si>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</si>
  <si>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</si>
  <si>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</si>
  <si>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</si>
  <si>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</si>
  <si>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</si>
  <si>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</si>
  <si>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</si>
  <si>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</si>
  <si>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</si>
  <si>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</si>
  <si>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</si>
  <si>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</si>
  <si>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</si>
  <si>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</si>
  <si>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</si>
  <si>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</si>
  <si>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</si>
  <si>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</si>
  <si>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</si>
  <si>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</si>
  <si>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</si>
  <si>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</si>
  <si>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</si>
  <si>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</si>
  <si>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</si>
  <si>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</si>
  <si>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</si>
  <si>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</si>
  <si>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</si>
  <si>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</si>
  <si>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</si>
  <si>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</si>
  <si>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</si>
  <si>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</si>
  <si>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</si>
  <si>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</si>
  <si>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</si>
  <si>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</si>
  <si>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</si>
  <si>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</si>
  <si>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</si>
  <si>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</si>
  <si>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</si>
  <si>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</si>
  <si>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</si>
  <si>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</si>
  <si>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</si>
  <si>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</si>
  <si>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</si>
  <si>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</si>
  <si>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</si>
  <si>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</si>
  <si>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</si>
  <si>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</si>
  <si>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</si>
  <si>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</si>
  <si>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</si>
  <si>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</si>
  <si>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</si>
  <si>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</si>
  <si>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</si>
  <si>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</si>
  <si>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</si>
  <si>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</si>
  <si>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</si>
  <si>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</si>
  <si>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</si>
  <si>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</si>
  <si>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</si>
  <si>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</si>
  <si>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</si>
  <si>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</si>
  <si>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</si>
  <si>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</si>
  <si>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</si>
  <si>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</si>
  <si>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</si>
  <si>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</si>
  <si>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</si>
  <si>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</si>
  <si>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</si>
  <si>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</si>
  <si>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</si>
  <si>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</si>
  <si>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</si>
  <si>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</si>
  <si>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</si>
  <si>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</si>
  <si>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</si>
  <si>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</si>
  <si>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</si>
  <si>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</si>
  <si>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</si>
  <si>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</si>
  <si>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</si>
  <si>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</si>
  <si>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</si>
  <si>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</si>
  <si>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</si>
  <si>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</si>
  <si>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</si>
  <si>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</si>
  <si>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</si>
  <si>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</si>
  <si>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</si>
  <si>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</si>
  <si>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</si>
  <si>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</si>
  <si>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</si>
  <si>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</si>
  <si>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</si>
  <si>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</si>
  <si>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</si>
  <si>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</si>
  <si>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</si>
  <si>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</si>
  <si>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</si>
  <si>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</si>
  <si>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</si>
  <si>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</si>
  <si>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</si>
  <si>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</si>
  <si>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</si>
  <si>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</si>
  <si>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</si>
  <si>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</si>
  <si>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</si>
  <si>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</si>
  <si>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</si>
  <si>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</si>
  <si>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</si>
  <si>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</si>
  <si>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</si>
  <si>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</si>
  <si>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</si>
  <si>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</si>
  <si>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</si>
  <si>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</si>
  <si>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</si>
  <si>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</si>
  <si>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</si>
  <si>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</si>
  <si>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</si>
  <si>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</si>
  <si>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</si>
  <si>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</si>
  <si>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</si>
  <si>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</si>
  <si>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</si>
  <si>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</si>
  <si>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</si>
  <si>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</si>
  <si>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</si>
  <si>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</si>
  <si>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</si>
  <si>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</si>
  <si>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</si>
  <si>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</si>
  <si>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</si>
  <si>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</si>
  <si>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</si>
  <si>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</si>
  <si>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</si>
  <si>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</si>
  <si>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</si>
  <si>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</si>
  <si>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</si>
  <si>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</si>
  <si>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</si>
  <si>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</si>
  <si>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</si>
  <si>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</si>
  <si>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</si>
  <si>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</si>
  <si>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</si>
  <si>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</si>
  <si>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</si>
  <si>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</si>
  <si>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</si>
  <si>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</si>
  <si>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</si>
  <si>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</si>
  <si>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</si>
  <si>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</si>
  <si>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</si>
  <si>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</si>
  <si>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</si>
  <si>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</si>
  <si>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</si>
  <si>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</si>
  <si>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</si>
  <si>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</si>
  <si>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</si>
  <si>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</si>
  <si>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</si>
  <si>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</si>
  <si>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</si>
  <si>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</si>
  <si>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</si>
  <si>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</si>
  <si>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</si>
  <si>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</si>
  <si>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</si>
  <si>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</si>
  <si>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</si>
  <si>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</si>
  <si>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</si>
  <si>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</si>
  <si>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</si>
  <si>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</si>
  <si>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</si>
  <si>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</si>
  <si>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</si>
  <si>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</si>
  <si>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</si>
  <si>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</si>
  <si>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</si>
  <si>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</si>
  <si>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</si>
  <si>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</si>
  <si>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</si>
  <si>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</si>
  <si>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</si>
  <si>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</si>
  <si>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</si>
  <si>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</si>
  <si>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</si>
  <si>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</si>
  <si>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</si>
  <si>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</si>
  <si>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</si>
  <si>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</si>
  <si>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</si>
  <si>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</si>
  <si>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</si>
  <si>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</si>
  <si>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</si>
  <si>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</si>
  <si>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</si>
  <si>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</si>
  <si>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</si>
  <si>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</si>
  <si>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</si>
  <si>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</si>
  <si>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</si>
  <si>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</si>
  <si>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</si>
  <si>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</si>
  <si>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</si>
  <si>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</si>
  <si>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</si>
  <si>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</si>
  <si>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</si>
  <si>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</si>
  <si>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</si>
  <si>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</si>
  <si>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</si>
  <si>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</si>
  <si>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</si>
  <si>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</si>
  <si>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</si>
  <si>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</si>
  <si>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</si>
  <si>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</si>
  <si>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</si>
  <si>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</si>
  <si>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</si>
  <si>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</si>
  <si>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</si>
  <si>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</si>
  <si>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</si>
  <si>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</si>
  <si>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</si>
  <si>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</si>
  <si>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</si>
  <si>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</si>
  <si>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</si>
  <si>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</si>
  <si>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</si>
  <si>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</si>
  <si>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</si>
  <si>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</si>
  <si>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</si>
  <si>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</si>
  <si>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</si>
  <si>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</si>
  <si>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</si>
  <si>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</si>
  <si>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</si>
  <si>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</si>
  <si>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</si>
  <si>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</si>
  <si>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</si>
  <si>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</si>
  <si>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</si>
  <si>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</si>
  <si>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</si>
  <si>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</si>
  <si>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</si>
  <si>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</si>
  <si>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</si>
  <si>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</si>
  <si>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</si>
  <si>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</si>
  <si>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</si>
  <si>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</si>
  <si>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</si>
  <si>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</si>
  <si>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</si>
  <si>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</si>
  <si>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</si>
  <si>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</si>
  <si>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</si>
  <si>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</si>
  <si>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</si>
  <si>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</si>
  <si>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</si>
  <si>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</si>
  <si>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</si>
  <si>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</si>
  <si>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</si>
  <si>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</si>
  <si>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</si>
  <si>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</si>
  <si>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</si>
  <si>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</si>
  <si>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</si>
  <si>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</si>
  <si>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</si>
  <si>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</si>
  <si>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</si>
  <si>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</si>
  <si>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</si>
  <si>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</si>
  <si>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</si>
  <si>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</si>
  <si>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</si>
  <si>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</si>
  <si>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</si>
  <si>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</si>
  <si>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</si>
  <si>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</si>
  <si>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</si>
  <si>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</si>
  <si>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</si>
  <si>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</si>
  <si>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</si>
  <si>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</si>
  <si>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</si>
  <si>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</si>
  <si>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</si>
  <si>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</si>
  <si>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</si>
  <si>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</si>
  <si>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</si>
  <si>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</si>
  <si>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</si>
  <si>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</si>
  <si>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</si>
  <si>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</si>
  <si>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</si>
  <si>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</si>
  <si>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</si>
  <si>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</si>
  <si>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</si>
  <si>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</si>
  <si>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</si>
  <si>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</si>
  <si>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</si>
  <si>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</si>
  <si>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</si>
  <si>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</si>
  <si>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</si>
  <si>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</si>
  <si>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</si>
  <si>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</si>
  <si>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</si>
  <si>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</si>
  <si>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</si>
  <si>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</si>
  <si>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</si>
  <si>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</si>
  <si>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</si>
  <si>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</si>
  <si>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</si>
  <si>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</si>
  <si>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</si>
  <si>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</si>
  <si>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</si>
  <si>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</si>
  <si>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</si>
  <si>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</si>
  <si>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</si>
  <si>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</si>
  <si>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</si>
  <si>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</si>
  <si>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</si>
  <si>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</si>
  <si>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</si>
  <si>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</si>
  <si>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</si>
  <si>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</si>
  <si>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</si>
  <si>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</si>
  <si>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</si>
  <si>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</si>
  <si>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</si>
  <si>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</si>
  <si>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</si>
  <si>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</si>
  <si>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</si>
  <si>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</si>
  <si>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</si>
  <si>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</si>
  <si>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</si>
  <si>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</si>
  <si>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</si>
  <si>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</si>
  <si>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</si>
  <si>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</si>
  <si>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</si>
  <si>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</si>
  <si>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</si>
  <si>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</si>
  <si>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</si>
  <si>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</si>
  <si>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</si>
  <si>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</si>
  <si>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</si>
  <si>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</si>
  <si>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</si>
  <si>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</si>
  <si>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</si>
  <si>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</si>
  <si>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</si>
  <si>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</si>
  <si>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</si>
  <si>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</si>
  <si>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</si>
  <si>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</si>
  <si>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</si>
  <si>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</si>
  <si>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</si>
  <si>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</si>
  <si>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</si>
  <si>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</si>
  <si>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</si>
  <si>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</si>
  <si>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</si>
  <si>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</si>
  <si>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</si>
  <si>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</si>
  <si>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</si>
  <si>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</si>
  <si>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</si>
  <si>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</si>
  <si>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</si>
  <si>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</si>
  <si>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</si>
  <si>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</si>
  <si>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</si>
  <si>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</si>
  <si>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</si>
  <si>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</si>
  <si>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</si>
  <si>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</si>
  <si>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</si>
  <si>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</si>
  <si>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</si>
  <si>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</si>
  <si>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</si>
  <si>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</si>
  <si>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</si>
  <si>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</si>
  <si>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</si>
  <si>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</si>
  <si>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</si>
  <si>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</si>
  <si>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</si>
  <si>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</si>
  <si>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</si>
  <si>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</si>
  <si>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</si>
  <si>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</si>
  <si>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</si>
  <si>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</si>
  <si>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</si>
  <si>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</si>
  <si>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</si>
  <si>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</si>
  <si>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</si>
  <si>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</si>
  <si>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</si>
  <si>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</si>
  <si>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</si>
  <si>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</si>
  <si>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</si>
  <si>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</si>
  <si>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</si>
  <si>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</si>
  <si>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</si>
  <si>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</si>
  <si>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</si>
  <si>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</si>
  <si>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</si>
  <si>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</si>
  <si>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</si>
  <si>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</si>
  <si>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</si>
  <si>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</si>
  <si>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</si>
  <si>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</si>
  <si>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</si>
  <si>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</si>
  <si>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</si>
  <si>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</si>
  <si>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</si>
  <si>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</si>
  <si>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</si>
  <si>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</si>
  <si>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</si>
  <si>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</si>
  <si>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</si>
  <si>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</si>
  <si>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</si>
  <si>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</si>
  <si>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</si>
  <si>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</si>
  <si>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</si>
  <si>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</si>
  <si>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</si>
  <si>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</si>
  <si>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</si>
  <si>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</si>
  <si>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</si>
  <si>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</si>
  <si>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</si>
  <si>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</si>
  <si>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</si>
  <si>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</si>
  <si>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</si>
  <si>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</si>
  <si>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</si>
  <si>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</si>
  <si>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</si>
  <si>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</si>
  <si>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</si>
  <si>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</si>
  <si>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</si>
  <si>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</si>
  <si>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</si>
  <si>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</si>
  <si>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</si>
  <si>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</si>
  <si>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</si>
  <si>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</si>
  <si>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</si>
  <si>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</si>
  <si>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</si>
  <si>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</si>
  <si>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</si>
  <si>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</si>
  <si>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</si>
  <si>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</si>
  <si>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</si>
  <si>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</si>
  <si>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</si>
  <si>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</si>
  <si>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</si>
  <si>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</si>
  <si>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</si>
  <si>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</si>
  <si>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</si>
  <si>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</si>
  <si>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</si>
  <si>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</si>
  <si>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</si>
  <si>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</si>
  <si>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</si>
  <si>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</si>
  <si>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</si>
  <si>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</si>
  <si>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</si>
  <si>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</si>
  <si>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</si>
  <si>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</si>
  <si>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</si>
  <si>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</si>
  <si>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</si>
  <si>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</si>
  <si>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</si>
  <si>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</si>
  <si>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</si>
  <si>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</si>
  <si>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</si>
  <si>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</si>
  <si>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</si>
  <si>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</si>
  <si>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</si>
  <si>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</si>
  <si>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</si>
  <si>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</si>
  <si>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</si>
  <si>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</si>
  <si>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</si>
  <si>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</si>
  <si>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</si>
  <si>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</si>
  <si>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</si>
  <si>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</si>
  <si>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</si>
  <si>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</si>
  <si>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</si>
  <si>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</si>
  <si>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</si>
  <si>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</si>
  <si>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</si>
  <si>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</si>
  <si>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</si>
  <si>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</si>
  <si>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</si>
  <si>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</si>
  <si>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</si>
  <si>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</si>
  <si>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</si>
  <si>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</si>
  <si>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</si>
  <si>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</si>
  <si>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</si>
  <si>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</si>
  <si>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</si>
  <si>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</si>
  <si>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</si>
  <si>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</si>
  <si>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</si>
  <si>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</si>
  <si>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</si>
  <si>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</si>
  <si>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</si>
  <si>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</si>
  <si>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</si>
  <si>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</si>
  <si>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</si>
  <si>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</si>
  <si>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</si>
  <si>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</si>
  <si>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</si>
  <si>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</si>
  <si>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</si>
  <si>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</si>
  <si>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</si>
  <si>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</si>
  <si>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</si>
  <si>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</si>
  <si>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</si>
  <si>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</si>
  <si>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</si>
  <si>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</si>
  <si>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</si>
  <si>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</si>
  <si>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</si>
  <si>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</si>
  <si>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</si>
  <si>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</si>
  <si>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</si>
  <si>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</si>
  <si>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</si>
  <si>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</si>
  <si>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</si>
  <si>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</si>
  <si>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</si>
  <si>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</si>
  <si>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</si>
  <si>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</si>
  <si>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</si>
  <si>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</si>
  <si>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</si>
  <si>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</si>
  <si>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</si>
  <si>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</si>
  <si>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</si>
  <si>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</si>
  <si>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</si>
  <si>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</si>
  <si>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</si>
  <si>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</si>
  <si>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</si>
  <si>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</si>
  <si>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</si>
  <si>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</si>
  <si>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</si>
  <si>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</si>
  <si>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</si>
  <si>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</si>
  <si>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</si>
  <si>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</si>
  <si>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</si>
  <si>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</si>
  <si>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</si>
  <si>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</si>
  <si>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</si>
  <si>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</si>
  <si>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</si>
  <si>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</si>
  <si>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</si>
  <si>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</si>
  <si>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</si>
  <si>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</si>
  <si>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</si>
  <si>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</si>
  <si>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</si>
  <si>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</si>
  <si>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</si>
  <si>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</si>
  <si>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</si>
  <si>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</si>
  <si>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</si>
  <si>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</si>
  <si>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</si>
  <si>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</si>
  <si>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</si>
  <si>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</si>
  <si>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</si>
  <si>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</si>
  <si>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</si>
  <si>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</si>
  <si>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</si>
  <si>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</si>
  <si>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</si>
  <si>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</si>
  <si>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</si>
  <si>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</si>
  <si>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</si>
  <si>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</si>
  <si>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</si>
  <si>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</si>
  <si>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</si>
  <si>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</si>
  <si>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</si>
  <si>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</si>
  <si>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</si>
  <si>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</si>
  <si>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</si>
  <si>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</si>
  <si>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</si>
  <si>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</si>
  <si>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</si>
  <si>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</si>
  <si>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</si>
  <si>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</si>
  <si>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</si>
  <si>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</si>
  <si>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</si>
  <si>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</si>
  <si>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</si>
  <si>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</si>
  <si>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</si>
  <si>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</si>
  <si>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</si>
  <si>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</si>
  <si>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</si>
  <si>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</si>
  <si>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</si>
  <si>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</si>
  <si>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</si>
  <si>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</si>
  <si>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</si>
  <si>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</si>
  <si>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</si>
  <si>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</si>
  <si>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</si>
  <si>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</si>
  <si>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</si>
  <si>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</si>
  <si>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</si>
  <si>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</si>
  <si>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</si>
  <si>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</si>
  <si>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</si>
  <si>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</si>
  <si>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</si>
  <si>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</si>
  <si>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</si>
  <si>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</si>
  <si>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</si>
  <si>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</si>
  <si>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</si>
  <si>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</si>
  <si>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</si>
  <si>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</si>
  <si>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</si>
  <si>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</si>
  <si>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</si>
  <si>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</si>
  <si>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</si>
  <si>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</si>
  <si>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</si>
  <si>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</si>
  <si>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</si>
  <si>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</si>
  <si>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</si>
  <si>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</si>
  <si>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</si>
  <si>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</si>
  <si>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</si>
  <si>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</si>
  <si>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</si>
  <si>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</si>
  <si>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</si>
  <si>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</si>
  <si>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</si>
  <si>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</si>
  <si>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</si>
  <si>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</si>
  <si>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</si>
  <si>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</si>
  <si>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</si>
  <si>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</si>
  <si>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</si>
  <si>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</si>
  <si>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</si>
  <si>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</si>
  <si>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</si>
  <si>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</si>
  <si>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</si>
  <si>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</si>
  <si>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</si>
  <si>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</si>
  <si>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</si>
  <si>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</si>
  <si>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</si>
  <si>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</si>
  <si>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</si>
  <si>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</si>
  <si>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</si>
  <si>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</si>
  <si>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</si>
  <si>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</si>
  <si>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</si>
  <si>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</si>
  <si>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</si>
  <si>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</si>
  <si>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</si>
  <si>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</si>
  <si>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</si>
  <si>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</si>
  <si>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</si>
  <si>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</si>
  <si>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</si>
  <si>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</si>
  <si>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</si>
  <si>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</si>
  <si>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</si>
  <si>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</si>
  <si>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</si>
  <si>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</si>
  <si>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</si>
  <si>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</si>
  <si>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</si>
  <si>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</si>
  <si>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</si>
  <si>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</si>
  <si>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</si>
  <si>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</si>
  <si>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</si>
  <si>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</si>
  <si>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</si>
  <si>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</si>
  <si>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</si>
  <si>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</si>
  <si>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</si>
  <si>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</si>
  <si>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</si>
  <si>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</si>
  <si>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</si>
  <si>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</si>
  <si>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</si>
  <si>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</si>
  <si>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</si>
  <si>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</si>
  <si>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</si>
  <si>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</si>
  <si>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</si>
  <si>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</si>
  <si>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</si>
  <si>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</si>
  <si>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</si>
  <si>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</si>
  <si>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</si>
  <si>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</si>
  <si>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</si>
  <si>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</si>
  <si>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</si>
  <si>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</si>
  <si>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</si>
  <si>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</si>
  <si>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</si>
  <si>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</si>
  <si>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</si>
  <si>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</si>
  <si>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</si>
  <si>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</si>
  <si>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</si>
  <si>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</si>
  <si>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</si>
  <si>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</si>
  <si>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</si>
  <si>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</si>
  <si>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</si>
  <si>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</si>
  <si>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</si>
  <si>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</si>
  <si>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</si>
  <si>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</si>
  <si>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</si>
  <si>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</si>
  <si>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</si>
  <si>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</si>
  <si>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</si>
  <si>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</si>
  <si>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</si>
  <si>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</si>
  <si>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</si>
  <si>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</si>
  <si>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</si>
  <si>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</si>
  <si>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</si>
  <si>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</si>
  <si>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</si>
  <si>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</si>
  <si>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</si>
  <si>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</si>
  <si>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</si>
  <si>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</si>
  <si>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</si>
  <si>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</si>
  <si>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</si>
  <si>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</si>
  <si>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</si>
  <si>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</si>
  <si>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</si>
  <si>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</si>
  <si>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</si>
  <si>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</si>
  <si>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</si>
  <si>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</si>
  <si>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</si>
  <si>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</si>
  <si>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</si>
  <si>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</si>
  <si>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</si>
  <si>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</si>
  <si>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</si>
  <si>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</si>
  <si>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</si>
  <si>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</si>
  <si>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</si>
  <si>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</si>
  <si>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</si>
  <si>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</si>
  <si>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</si>
  <si>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</si>
  <si>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</si>
  <si>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</si>
  <si>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</si>
  <si>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</si>
  <si>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</si>
  <si>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</si>
  <si>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</si>
  <si>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</si>
  <si>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</si>
  <si>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</si>
  <si>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</si>
  <si>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</si>
  <si>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</si>
  <si>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</si>
  <si>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</si>
  <si>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</si>
  <si>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</si>
  <si>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</si>
  <si>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</si>
  <si>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</si>
  <si>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</si>
  <si>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</si>
  <si>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</si>
  <si>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</si>
  <si>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</si>
  <si>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</si>
  <si>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</si>
  <si>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</si>
  <si>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</si>
  <si>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</si>
  <si>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</si>
  <si>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</si>
  <si>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</si>
  <si>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</si>
  <si>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</si>
  <si>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</si>
  <si>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</si>
  <si>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</si>
  <si>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</si>
  <si>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</si>
  <si>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</si>
  <si>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</si>
  <si>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</si>
  <si>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</si>
  <si>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</si>
  <si>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</si>
  <si>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</si>
  <si>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</si>
  <si>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</si>
  <si>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</si>
  <si>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</si>
  <si>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</si>
  <si>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</si>
  <si>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</si>
  <si>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</si>
  <si>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</si>
  <si>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</si>
  <si>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</si>
  <si>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</si>
  <si>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</si>
  <si>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</si>
  <si>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</si>
  <si>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</si>
  <si>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</si>
  <si>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</si>
  <si>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</si>
  <si>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</si>
  <si>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</si>
  <si>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</si>
  <si>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</si>
  <si>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</si>
  <si>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</si>
  <si>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</si>
  <si>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</si>
  <si>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</si>
  <si>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</si>
  <si>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</si>
  <si>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</si>
  <si>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</si>
  <si>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</si>
  <si>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</si>
  <si>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</si>
  <si>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</si>
  <si>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</si>
  <si>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</si>
  <si>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</si>
  <si>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</si>
  <si>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</si>
  <si>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</si>
  <si>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</si>
  <si>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</si>
  <si>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</si>
  <si>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</si>
  <si>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</si>
  <si>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</si>
  <si>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</si>
  <si>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</si>
  <si>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</si>
  <si>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</si>
  <si>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</si>
  <si>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</si>
  <si>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</si>
  <si>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</si>
  <si>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</si>
  <si>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</si>
  <si>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</si>
  <si>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</si>
  <si>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</si>
  <si>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</si>
  <si>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</si>
  <si>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</si>
  <si>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</si>
  <si>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</si>
  <si>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</si>
  <si>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</si>
  <si>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</si>
  <si>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</si>
  <si>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</si>
  <si>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</si>
  <si>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</si>
  <si>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</si>
  <si>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</si>
  <si>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</si>
  <si>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</si>
  <si>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</si>
  <si>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</si>
  <si>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</si>
  <si>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</si>
  <si>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</si>
  <si>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</si>
  <si>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</si>
  <si>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</si>
  <si>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</si>
  <si>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</si>
  <si>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</si>
  <si>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</si>
  <si>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</si>
  <si>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</si>
  <si>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</si>
  <si>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</si>
  <si>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</si>
  <si>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</si>
  <si>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</si>
  <si>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</si>
  <si>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</si>
  <si>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</si>
  <si>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</si>
  <si>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</si>
  <si>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</si>
  <si>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</si>
  <si>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</si>
  <si>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</si>
  <si>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</si>
  <si>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</si>
  <si>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</si>
  <si>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</si>
  <si>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</si>
  <si>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</si>
  <si>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</si>
  <si>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</si>
  <si>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</si>
  <si>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</si>
  <si>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</si>
  <si>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</si>
  <si>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</si>
  <si>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</si>
  <si>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</si>
  <si>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</si>
  <si>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</si>
  <si>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</si>
  <si>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</si>
  <si>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</si>
  <si>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</si>
  <si>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</si>
  <si>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</si>
  <si>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</si>
  <si>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</si>
  <si>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</si>
  <si>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</si>
  <si>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</si>
  <si>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</si>
  <si>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</si>
  <si>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</si>
  <si>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</si>
  <si>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</si>
  <si>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</si>
  <si>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</si>
  <si>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</si>
  <si>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</si>
  <si>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</si>
  <si>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</si>
  <si>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</si>
  <si>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</si>
  <si>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</si>
  <si>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</si>
  <si>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</si>
  <si>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</si>
  <si>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</si>
  <si>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</si>
  <si>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</si>
  <si>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</si>
  <si>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</si>
  <si>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</si>
  <si>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</si>
  <si>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</si>
  <si>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</si>
  <si>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</si>
  <si>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</si>
  <si>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</si>
  <si>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</si>
  <si>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</si>
  <si>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</si>
  <si>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</si>
  <si>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</si>
  <si>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</si>
  <si>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</si>
  <si>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</si>
  <si>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</si>
  <si>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</si>
  <si>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</si>
  <si>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</si>
  <si>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</si>
  <si>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</si>
  <si>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</si>
  <si>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</si>
  <si>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</si>
  <si>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</si>
  <si>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</si>
  <si>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</si>
  <si>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</si>
  <si>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</si>
  <si>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</si>
  <si>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</si>
  <si>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</si>
  <si>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</si>
  <si>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</si>
  <si>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</si>
  <si>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</si>
  <si>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</si>
  <si>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</si>
  <si>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</si>
  <si>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</si>
  <si>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</si>
  <si>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</si>
  <si>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</si>
  <si>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</si>
  <si>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</si>
  <si>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</si>
  <si>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</si>
  <si>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</si>
  <si>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</si>
  <si>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</si>
  <si>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</si>
  <si>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</si>
  <si>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</si>
  <si>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</si>
  <si>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</si>
  <si>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</si>
  <si>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</si>
  <si>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</si>
  <si>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</si>
  <si>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</si>
  <si>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</si>
  <si>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</si>
  <si>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</si>
  <si>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</si>
  <si>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</si>
  <si>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</si>
  <si>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</si>
  <si>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</si>
  <si>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</si>
  <si>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</si>
  <si>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</si>
  <si>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</si>
  <si>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</si>
  <si>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</si>
  <si>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</si>
  <si>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</si>
  <si>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</si>
  <si>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</si>
  <si>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</si>
  <si>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</si>
  <si>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</si>
  <si>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</si>
  <si>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</si>
  <si>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</si>
  <si>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</si>
  <si>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</si>
  <si>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</si>
  <si>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</si>
  <si>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</si>
  <si>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</si>
  <si>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</si>
  <si>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</si>
  <si>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</si>
  <si>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</si>
  <si>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</si>
  <si>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</si>
  <si>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</si>
  <si>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</si>
  <si>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</si>
  <si>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</si>
  <si>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</si>
  <si>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</si>
  <si>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</si>
  <si>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</si>
  <si>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</si>
  <si>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</si>
  <si>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</si>
  <si>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</si>
  <si>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</si>
  <si>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</si>
  <si>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</si>
  <si>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</si>
  <si>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</si>
  <si>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</si>
  <si>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</si>
  <si>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</si>
  <si>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</si>
  <si>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</si>
  <si>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</si>
  <si>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</si>
  <si>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</si>
  <si>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</si>
  <si>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</si>
  <si>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</si>
  <si>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</si>
  <si>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</si>
  <si>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</si>
  <si>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</si>
  <si>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</si>
  <si>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</si>
  <si>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</si>
  <si>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</si>
  <si>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</si>
  <si>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</si>
  <si>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</si>
  <si>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</si>
  <si>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</si>
  <si>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</si>
  <si>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</si>
  <si>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</si>
  <si>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</si>
  <si>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</si>
  <si>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</si>
  <si>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</si>
  <si>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</si>
  <si>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</si>
  <si>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</si>
  <si>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</si>
  <si>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</si>
  <si>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</si>
  <si>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</si>
  <si>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</si>
  <si>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</si>
  <si>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</si>
  <si>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</si>
  <si>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</si>
  <si>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</si>
  <si>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</si>
  <si>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</si>
  <si>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</si>
  <si>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</si>
  <si>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</si>
  <si>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</si>
  <si>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</si>
  <si>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</si>
  <si>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</si>
  <si>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</si>
  <si>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</si>
  <si>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</si>
  <si>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</si>
  <si>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</si>
  <si>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</si>
  <si>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</si>
  <si>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</si>
  <si>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</si>
  <si>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</si>
  <si>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</si>
  <si>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</si>
  <si>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</si>
  <si>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</si>
  <si>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</si>
  <si>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</si>
  <si>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</si>
  <si>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</si>
  <si>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</si>
  <si>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</si>
  <si>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</si>
  <si>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</si>
  <si>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</si>
  <si>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</si>
  <si>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</si>
  <si>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</si>
  <si>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</si>
  <si>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</si>
  <si>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</si>
  <si>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</si>
  <si>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</si>
  <si>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</si>
  <si>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</si>
  <si>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</si>
  <si>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</si>
  <si>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</si>
  <si>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</si>
  <si>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</si>
  <si>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</si>
  <si>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</si>
  <si>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</si>
  <si>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</si>
  <si>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</si>
  <si>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</si>
  <si>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</si>
  <si>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</si>
  <si>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</si>
  <si>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</si>
  <si>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</si>
  <si>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</si>
  <si>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</si>
  <si>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</si>
  <si>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</si>
  <si>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</si>
  <si>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</si>
  <si>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</si>
  <si>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</si>
  <si>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</si>
  <si>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</si>
  <si>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</si>
  <si>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</si>
  <si>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</si>
  <si>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</si>
  <si>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</si>
  <si>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</si>
  <si>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</si>
  <si>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</si>
  <si>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</si>
  <si>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</si>
  <si>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</si>
  <si>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</si>
  <si>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</si>
  <si>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</si>
  <si>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</si>
  <si>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</si>
  <si>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</si>
  <si>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</si>
  <si>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</si>
  <si>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</si>
  <si>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</si>
  <si>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</si>
  <si>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</si>
  <si>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</si>
  <si>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</si>
  <si>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</si>
  <si>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</si>
  <si>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</si>
  <si>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</si>
  <si>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</si>
  <si>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</si>
  <si>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</si>
  <si>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</si>
  <si>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</si>
  <si>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</si>
  <si>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</si>
  <si>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</si>
  <si>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</si>
  <si>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</si>
  <si>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</si>
  <si>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</si>
  <si>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</si>
  <si>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</si>
  <si>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</si>
  <si>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</si>
  <si>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</si>
  <si>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</si>
  <si>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</si>
  <si>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</si>
  <si>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</si>
  <si>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</si>
  <si>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</si>
  <si>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</si>
  <si>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</si>
  <si>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</si>
  <si>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</si>
  <si>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</si>
  <si>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</si>
  <si>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</si>
  <si>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</si>
  <si>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</si>
  <si>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</si>
  <si>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</si>
  <si>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</si>
  <si>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</si>
  <si>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</si>
  <si>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</si>
  <si>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</si>
  <si>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</si>
  <si>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</si>
  <si>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</si>
  <si>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</si>
  <si>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</si>
  <si>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</si>
  <si>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</si>
  <si>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</si>
  <si>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</si>
  <si>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</si>
  <si>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</si>
  <si>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</si>
  <si>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</si>
  <si>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</si>
  <si>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</si>
  <si>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</si>
  <si>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</si>
  <si>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</si>
  <si>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</si>
  <si>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</si>
  <si>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</si>
  <si>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</si>
  <si>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</si>
  <si>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</si>
  <si>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</si>
  <si>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</si>
  <si>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</si>
  <si>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</si>
  <si>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</si>
  <si>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</si>
  <si>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</si>
  <si>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</si>
  <si>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</si>
  <si>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</si>
  <si>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</si>
  <si>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</si>
  <si>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</si>
  <si>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</si>
  <si>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</si>
  <si>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</si>
  <si>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</si>
  <si>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</si>
  <si>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</si>
  <si>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</si>
  <si>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</si>
  <si>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</si>
  <si>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</si>
  <si>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</si>
  <si>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</si>
  <si>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</si>
  <si>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</si>
  <si>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</si>
  <si>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</si>
  <si>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</si>
  <si>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</si>
  <si>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</si>
  <si>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</si>
  <si>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</si>
  <si>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</si>
  <si>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</si>
  <si>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</si>
  <si>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</si>
  <si>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</si>
  <si>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</si>
  <si>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</si>
  <si>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</si>
  <si>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</si>
  <si>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</si>
  <si>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</si>
  <si>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</si>
  <si>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</si>
  <si>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</si>
  <si>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</si>
  <si>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</si>
  <si>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</si>
  <si>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</si>
  <si>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</si>
  <si>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</si>
  <si>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</si>
  <si>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</si>
  <si>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</si>
  <si>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</si>
  <si>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</si>
  <si>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</si>
  <si>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</si>
  <si>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</si>
  <si>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</si>
  <si>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</si>
  <si>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</si>
  <si>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</si>
  <si>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</si>
  <si>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</si>
  <si>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</si>
  <si>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</si>
  <si>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</si>
  <si>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</si>
  <si>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</si>
  <si>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</si>
  <si>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</si>
  <si>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</si>
  <si>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</si>
  <si>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</si>
  <si>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</si>
  <si>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</si>
  <si>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</si>
  <si>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</si>
  <si>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</si>
  <si>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</si>
  <si>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</si>
  <si>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</si>
  <si>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</si>
  <si>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</si>
  <si>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</si>
  <si>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</si>
  <si>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</si>
  <si>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</si>
  <si>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</si>
  <si>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</si>
  <si>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</si>
  <si>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</si>
  <si>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</si>
  <si>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</si>
  <si>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</si>
  <si>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</si>
  <si>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</si>
  <si>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</si>
  <si>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</si>
  <si>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</si>
  <si>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</si>
  <si>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</si>
  <si>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</si>
  <si>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</si>
  <si>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</si>
  <si>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</si>
  <si>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</si>
  <si>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</si>
  <si>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</si>
  <si>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</si>
  <si>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</si>
  <si>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</si>
  <si>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</si>
  <si>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</si>
  <si>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</si>
  <si>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</si>
  <si>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</si>
  <si>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</si>
  <si>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</si>
  <si>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</si>
  <si>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</si>
  <si>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</si>
  <si>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</si>
  <si>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</si>
  <si>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</si>
  <si>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</si>
  <si>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</si>
  <si>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</si>
  <si>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</si>
  <si>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</si>
  <si>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</si>
  <si>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</si>
  <si>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</si>
  <si>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</si>
  <si>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</si>
  <si>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</si>
  <si>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</si>
  <si>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</si>
  <si>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</si>
  <si>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</si>
  <si>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</si>
  <si>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</si>
  <si>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</si>
  <si>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</si>
  <si>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</si>
  <si>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</si>
  <si>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</si>
  <si>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</si>
  <si>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</si>
  <si>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</si>
  <si>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</si>
  <si>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</si>
  <si>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</si>
  <si>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</si>
  <si>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</si>
  <si>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</si>
  <si>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</si>
  <si>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</si>
  <si>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</si>
  <si>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</si>
  <si>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</si>
  <si>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</si>
  <si>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</si>
  <si>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</si>
  <si>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</si>
  <si>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</si>
  <si>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</si>
  <si>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</si>
  <si>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</si>
  <si>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</si>
  <si>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</si>
  <si>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</si>
  <si>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</si>
  <si>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</si>
  <si>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</si>
  <si>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</si>
  <si>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</si>
  <si>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</si>
  <si>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</si>
  <si>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</si>
  <si>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</si>
  <si>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</si>
  <si>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</si>
  <si>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</si>
  <si>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</si>
  <si>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</si>
  <si>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</si>
  <si>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</si>
  <si>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</si>
  <si>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</si>
  <si>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</si>
  <si>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</si>
  <si>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</si>
  <si>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</si>
  <si>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</si>
  <si>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</si>
  <si>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</si>
  <si>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</si>
  <si>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</si>
  <si>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</si>
  <si>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</si>
  <si>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</si>
  <si>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</si>
  <si>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</si>
  <si>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</si>
  <si>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</si>
  <si>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</si>
  <si>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</si>
  <si>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</si>
  <si>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</si>
  <si>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</si>
  <si>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</si>
  <si>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</si>
  <si>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</si>
  <si>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</si>
  <si>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</si>
  <si>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</si>
  <si>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</si>
  <si>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</si>
  <si>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</si>
  <si>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</si>
  <si>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</si>
  <si>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</si>
  <si>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</si>
  <si>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</si>
  <si>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</si>
  <si>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</si>
  <si>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</si>
  <si>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</si>
  <si>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</si>
  <si>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</si>
  <si>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</si>
  <si>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</si>
  <si>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</si>
  <si>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</si>
  <si>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</si>
  <si>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</si>
  <si>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</si>
  <si>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</si>
  <si>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</si>
  <si>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</si>
  <si>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</si>
  <si>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</si>
  <si>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</si>
  <si>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</si>
  <si>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</si>
  <si>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</si>
  <si>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</si>
  <si>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</si>
  <si>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</si>
  <si>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</si>
  <si>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</si>
  <si>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</si>
  <si>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</si>
  <si>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</si>
  <si>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</si>
  <si>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</si>
  <si>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</si>
  <si>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</si>
  <si>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</si>
  <si>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</si>
  <si>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</si>
  <si>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</si>
  <si>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</si>
  <si>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</si>
  <si>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</si>
  <si>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</si>
  <si>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</si>
  <si>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</si>
  <si>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</si>
  <si>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</si>
  <si>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</si>
  <si>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</si>
  <si>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</si>
  <si>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</si>
  <si>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</si>
  <si>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</si>
  <si>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</si>
  <si>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</si>
  <si>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</si>
  <si>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</si>
  <si>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</si>
  <si>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</si>
  <si>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</si>
  <si>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</si>
  <si>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</si>
  <si>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</si>
  <si>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</si>
  <si>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</si>
  <si>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</si>
  <si>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</si>
  <si>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</si>
  <si>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</si>
  <si>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</si>
  <si>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</si>
  <si>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</si>
  <si>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</si>
  <si>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</si>
  <si>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</si>
  <si>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</si>
  <si>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</si>
  <si>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</si>
  <si>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</si>
  <si>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</si>
  <si>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</si>
  <si>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</si>
  <si>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</si>
  <si>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</si>
  <si>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</si>
  <si>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</si>
  <si>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</si>
  <si>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</si>
  <si>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</si>
  <si>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</si>
  <si>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</si>
  <si>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</si>
  <si>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</si>
  <si>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</si>
  <si>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</si>
  <si>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</si>
  <si>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</si>
  <si>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</si>
  <si>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</si>
  <si>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</si>
  <si>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</si>
  <si>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</si>
  <si>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</si>
  <si>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</si>
  <si>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</si>
  <si>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</si>
  <si>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</si>
  <si>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</si>
  <si>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</si>
  <si>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</si>
  <si>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</si>
  <si>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</si>
  <si>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</si>
  <si>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</si>
  <si>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</si>
  <si>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</si>
  <si>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</si>
  <si>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</si>
  <si>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</si>
  <si>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</si>
  <si>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</si>
  <si>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</si>
  <si>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</si>
  <si>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</si>
  <si>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</si>
  <si>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</si>
  <si>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</si>
  <si>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</si>
  <si>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</si>
  <si>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</si>
  <si>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</si>
  <si>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</si>
  <si>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</si>
  <si>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</si>
  <si>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</si>
  <si>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</si>
  <si>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</si>
  <si>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</si>
  <si>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</si>
  <si>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</si>
  <si>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</si>
  <si>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</si>
  <si>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</si>
  <si>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</si>
  <si>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</si>
  <si>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</si>
  <si>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</si>
  <si>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</si>
  <si>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</si>
  <si>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</si>
  <si>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</si>
  <si>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</si>
  <si>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</si>
  <si>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</si>
  <si>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</si>
  <si>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</si>
  <si>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</si>
  <si>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</si>
  <si>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</si>
  <si>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</si>
  <si>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</si>
  <si>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</si>
  <si>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</si>
  <si>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</si>
  <si>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</si>
  <si>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</si>
  <si>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</si>
  <si>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</si>
  <si>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</si>
  <si>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</si>
  <si>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</si>
  <si>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</si>
  <si>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</si>
  <si>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</si>
  <si>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</si>
  <si>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</si>
  <si>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</si>
  <si>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</si>
  <si>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</si>
  <si>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</si>
  <si>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</si>
  <si>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</si>
  <si>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</si>
  <si>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</si>
  <si>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</si>
  <si>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</si>
  <si>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</si>
  <si>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</si>
  <si>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</si>
  <si>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</si>
  <si>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</si>
  <si>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</si>
  <si>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</si>
  <si>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</si>
  <si>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</si>
  <si>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</si>
  <si>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</si>
  <si>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</si>
  <si>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</si>
  <si>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</si>
  <si>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</si>
  <si>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</si>
  <si>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</si>
  <si>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</si>
  <si>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</si>
  <si>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</si>
  <si>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</si>
  <si>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</si>
  <si>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</si>
  <si>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</si>
  <si>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</si>
  <si>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</si>
  <si>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</si>
  <si>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</si>
  <si>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</si>
  <si>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</si>
  <si>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</si>
  <si>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</si>
  <si>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</si>
  <si>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</si>
  <si>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</si>
  <si>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</si>
  <si>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</si>
  <si>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</si>
  <si>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</si>
  <si>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</si>
  <si>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</si>
  <si>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</si>
  <si>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</si>
  <si>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</si>
  <si>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</si>
  <si>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</si>
  <si>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</si>
  <si>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</si>
  <si>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</si>
  <si>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</si>
  <si>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</si>
  <si>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</si>
  <si>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</si>
  <si>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</si>
  <si>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</si>
  <si>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</si>
  <si>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</si>
  <si>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</si>
  <si>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</si>
  <si>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</si>
  <si>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</si>
  <si>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</si>
  <si>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</si>
  <si>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</si>
  <si>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</si>
  <si>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</si>
  <si>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</si>
  <si>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</si>
  <si>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</si>
  <si>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</si>
  <si>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</si>
  <si>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</si>
  <si>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</si>
  <si>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</si>
  <si>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</si>
  <si>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</si>
  <si>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</si>
  <si>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</si>
  <si>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</si>
  <si>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</si>
  <si>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</si>
  <si>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</si>
  <si>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</si>
  <si>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</si>
  <si>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</si>
  <si>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</si>
  <si>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</si>
  <si>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</si>
  <si>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</si>
  <si>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</si>
  <si>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</si>
  <si>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</si>
  <si>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</si>
  <si>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</si>
  <si>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</si>
  <si>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</si>
  <si>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</si>
  <si>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</si>
  <si>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</si>
  <si>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</si>
  <si>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</si>
  <si>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</si>
  <si>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</si>
  <si>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</si>
  <si>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</si>
  <si>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</si>
  <si>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</si>
  <si>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</si>
  <si>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</si>
  <si>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</si>
  <si>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</si>
  <si>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</si>
  <si>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</si>
  <si>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</si>
  <si>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</si>
  <si>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</si>
  <si>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</si>
  <si>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</si>
  <si>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</si>
  <si>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</si>
  <si>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</si>
  <si>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</si>
  <si>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</si>
  <si>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</si>
  <si>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</si>
  <si>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</si>
  <si>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</si>
  <si>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</si>
  <si>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</si>
  <si>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</si>
  <si>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</si>
  <si>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</si>
  <si>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</si>
  <si>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</si>
  <si>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</si>
  <si>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</si>
  <si>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</si>
  <si>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</si>
  <si>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</si>
  <si>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</si>
  <si>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</si>
  <si>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</si>
  <si>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</si>
  <si>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</si>
  <si>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</si>
  <si>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</si>
  <si>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</si>
  <si>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</si>
  <si>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</si>
  <si>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</si>
  <si>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</si>
  <si>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</si>
  <si>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</si>
  <si>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</si>
  <si>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</si>
  <si>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</si>
  <si>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</si>
  <si>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</si>
  <si>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</si>
  <si>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</si>
  <si>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</si>
  <si>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</si>
  <si>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</si>
  <si>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</si>
  <si>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</si>
  <si>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</si>
  <si>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</si>
  <si>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</si>
  <si>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</si>
  <si>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</si>
  <si>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</si>
  <si>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</si>
  <si>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</si>
  <si>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</si>
  <si>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</si>
  <si>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</si>
  <si>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</si>
  <si>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</si>
  <si>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</si>
  <si>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</si>
  <si>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</si>
  <si>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</si>
  <si>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</si>
  <si>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</si>
  <si>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</si>
  <si>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</si>
  <si>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</si>
  <si>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</si>
  <si>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</si>
  <si>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</si>
  <si>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</si>
  <si>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</si>
  <si>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</si>
  <si>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</si>
  <si>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</si>
  <si>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</si>
  <si>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</si>
  <si>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</si>
  <si>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</si>
  <si>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</si>
  <si>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</si>
  <si>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</si>
  <si>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</si>
  <si>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</si>
  <si>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</si>
  <si>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</si>
  <si>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</si>
  <si>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</si>
  <si>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</si>
  <si>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</si>
  <si>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</si>
  <si>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</si>
  <si>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</si>
  <si>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</si>
  <si>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</si>
  <si>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</si>
  <si>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</si>
  <si>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</si>
  <si>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</si>
  <si>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</si>
  <si>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</si>
  <si>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</si>
  <si>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</si>
  <si>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</si>
  <si>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</si>
  <si>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</si>
  <si>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</si>
  <si>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</si>
  <si>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</si>
  <si>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</si>
  <si>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</si>
  <si>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</si>
  <si>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</si>
  <si>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</si>
  <si>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</si>
  <si>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</si>
  <si>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</si>
  <si>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</si>
  <si>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</si>
  <si>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</si>
  <si>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</si>
  <si>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</si>
  <si>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</si>
  <si>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</si>
  <si>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</si>
  <si>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</si>
  <si>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</si>
  <si>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</si>
  <si>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</si>
  <si>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</si>
  <si>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</si>
  <si>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</si>
  <si>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</si>
  <si>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</si>
  <si>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</si>
  <si>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</si>
  <si>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</si>
  <si>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</si>
  <si>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</si>
  <si>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</si>
  <si>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</si>
  <si>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</si>
  <si>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</si>
  <si>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</si>
  <si>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</si>
  <si>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</si>
  <si>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</si>
  <si>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</si>
  <si>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</si>
  <si>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</si>
  <si>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</si>
  <si>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</si>
  <si>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</si>
  <si>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</si>
  <si>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</si>
  <si>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</si>
  <si>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</si>
  <si>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</si>
  <si>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</si>
  <si>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</si>
  <si>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</si>
  <si>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</si>
  <si>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</si>
  <si>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</si>
  <si>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</si>
  <si>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</si>
  <si>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</si>
  <si>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</si>
  <si>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</si>
  <si>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</si>
  <si>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</si>
  <si>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</si>
  <si>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</si>
  <si>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</si>
  <si>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</si>
  <si>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</si>
  <si>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</si>
  <si>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</si>
  <si>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</si>
  <si>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</si>
  <si>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</si>
  <si>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</si>
  <si>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</si>
  <si>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</si>
  <si>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</si>
  <si>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</si>
  <si>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</si>
  <si>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</si>
  <si>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</si>
  <si>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</si>
  <si>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</si>
  <si>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</si>
  <si>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</si>
  <si>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</si>
  <si>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</si>
  <si>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</si>
  <si>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</si>
  <si>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</si>
  <si>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</si>
  <si>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</si>
  <si>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</si>
  <si>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</si>
  <si>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</si>
  <si>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</si>
  <si>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</si>
  <si>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</si>
  <si>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</si>
  <si>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</si>
  <si>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</si>
  <si>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</si>
  <si>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</si>
  <si>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</si>
  <si>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</si>
  <si>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</si>
  <si>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</si>
  <si>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</si>
  <si>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</si>
  <si>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</si>
  <si>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</si>
  <si>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</si>
  <si>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</si>
  <si>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</si>
  <si>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</si>
  <si>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</si>
  <si>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</si>
  <si>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</si>
  <si>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</si>
  <si>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</si>
  <si>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</si>
  <si>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</si>
  <si>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</si>
  <si>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</si>
  <si>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</si>
  <si>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</si>
  <si>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</si>
  <si>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</si>
  <si>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</si>
  <si>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</si>
  <si>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</si>
  <si>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</si>
  <si>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</si>
  <si>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</si>
  <si>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</si>
  <si>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</si>
  <si>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</si>
  <si>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</si>
  <si>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</si>
  <si>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</si>
  <si>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</si>
  <si>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</si>
  <si>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</si>
  <si>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</si>
  <si>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</si>
  <si>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</si>
  <si>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</si>
  <si>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</si>
  <si>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</si>
  <si>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</si>
  <si>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</si>
  <si>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</si>
  <si>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</si>
  <si>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</si>
  <si>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</si>
  <si>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</si>
  <si>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</si>
  <si>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</si>
  <si>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</si>
  <si>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</si>
  <si>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</si>
  <si>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</si>
  <si>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</si>
  <si>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</si>
  <si>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</si>
  <si>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</si>
  <si>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</si>
  <si>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</si>
  <si>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</si>
  <si>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</si>
  <si>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</si>
  <si>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</si>
  <si>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</si>
  <si>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</si>
  <si>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</si>
  <si>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</si>
  <si>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</si>
  <si>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</si>
  <si>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</si>
  <si>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</si>
  <si>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</si>
  <si>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</si>
  <si>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</si>
  <si>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</si>
  <si>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</si>
  <si>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</si>
  <si>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</si>
  <si>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</si>
  <si>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</si>
  <si>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</si>
  <si>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</si>
  <si>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</si>
  <si>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</si>
  <si>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</si>
  <si>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</si>
  <si>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</si>
  <si>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</si>
  <si>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</si>
  <si>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</si>
  <si>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</si>
  <si>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</si>
  <si>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</si>
  <si>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</si>
  <si>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</si>
  <si>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</si>
  <si>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</si>
  <si>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</si>
  <si>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</si>
  <si>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</si>
  <si>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</si>
  <si>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</si>
  <si>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</si>
  <si>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</si>
  <si>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</si>
  <si>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</si>
  <si>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</si>
  <si>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</si>
  <si>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</si>
  <si>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</si>
  <si>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</si>
  <si>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</si>
  <si>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</si>
  <si>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</si>
  <si>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</si>
  <si>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</si>
  <si>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</si>
  <si>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</si>
  <si>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</si>
  <si>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</si>
  <si>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</si>
  <si>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</si>
  <si>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</si>
  <si>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</si>
  <si>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</si>
  <si>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</si>
  <si>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</si>
  <si>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</si>
  <si>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</si>
  <si>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</si>
  <si>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</si>
  <si>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</si>
  <si>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</si>
  <si>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</si>
  <si>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</si>
  <si>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</si>
  <si>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</si>
  <si>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</si>
  <si>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</si>
  <si>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</si>
  <si>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</si>
  <si>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</si>
  <si>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</si>
  <si>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</si>
  <si>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</si>
  <si>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</si>
  <si>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</si>
  <si>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</si>
  <si>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</si>
  <si>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</si>
  <si>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</si>
  <si>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</si>
  <si>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</si>
  <si>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</si>
  <si>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</si>
  <si>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</si>
  <si>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</si>
  <si>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</si>
  <si>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</si>
  <si>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</si>
  <si>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</si>
  <si>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</si>
  <si>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</si>
  <si>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</si>
  <si>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</si>
  <si>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</si>
  <si>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</si>
  <si>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</si>
  <si>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</si>
  <si>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</si>
  <si>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</si>
  <si>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</si>
  <si>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</si>
  <si>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</si>
  <si>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</si>
  <si>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</si>
  <si>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</si>
  <si>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</si>
  <si>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</si>
  <si>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</si>
  <si>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</si>
  <si>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</si>
  <si>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</si>
  <si>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</si>
  <si>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</si>
  <si>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</si>
  <si>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</si>
  <si>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</si>
  <si>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</si>
  <si>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</si>
  <si>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</si>
  <si>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</si>
  <si>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</si>
  <si>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</si>
  <si>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</si>
  <si>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</si>
  <si>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</si>
  <si>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</si>
  <si>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</si>
  <si>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</si>
  <si>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</si>
  <si>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</si>
  <si>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</si>
  <si>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</si>
  <si>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</si>
  <si>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</si>
  <si>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</si>
  <si>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</si>
  <si>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</si>
  <si>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</si>
  <si>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</si>
  <si>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</si>
  <si>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</si>
  <si>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</si>
  <si>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</si>
  <si>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</si>
  <si>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</si>
  <si>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</si>
  <si>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</si>
  <si>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</si>
  <si>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</si>
  <si>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</si>
  <si>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</si>
  <si>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</si>
  <si>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</si>
  <si>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</si>
  <si>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</si>
  <si>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</si>
  <si>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</si>
  <si>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</si>
  <si>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</si>
  <si>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</si>
  <si>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</si>
  <si>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</si>
  <si>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</si>
  <si>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</si>
  <si>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</si>
  <si>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</si>
  <si>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</si>
  <si>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</si>
  <si>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</si>
  <si>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</si>
  <si>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</si>
  <si>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</si>
  <si>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</si>
  <si>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</si>
  <si>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</si>
  <si>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</si>
  <si>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</si>
  <si>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</si>
  <si>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</si>
  <si>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</si>
  <si>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</si>
  <si>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</si>
  <si>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</si>
  <si>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</si>
  <si>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</si>
  <si>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</si>
  <si>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</si>
  <si>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</si>
  <si>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</si>
  <si>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</si>
  <si>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</si>
  <si>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</si>
  <si>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</si>
  <si>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</si>
  <si>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</si>
  <si>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</si>
  <si>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</si>
  <si>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</si>
  <si>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</si>
  <si>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</si>
  <si>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</si>
  <si>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</si>
  <si>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</si>
  <si>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</si>
  <si>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</si>
  <si>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</si>
  <si>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</si>
  <si>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</si>
  <si>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</si>
  <si>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</si>
  <si>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</si>
  <si>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</si>
  <si>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</si>
  <si>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</si>
  <si>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</si>
  <si>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</si>
  <si>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</si>
  <si>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</si>
  <si>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</si>
  <si>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</si>
  <si>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</si>
  <si>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</si>
  <si>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</si>
  <si>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</si>
  <si>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</si>
  <si>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</si>
  <si>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</si>
  <si>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</si>
  <si>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</si>
  <si>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</si>
  <si>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</si>
  <si>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</si>
  <si>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</si>
  <si>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</si>
  <si>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</si>
  <si>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</si>
  <si>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</si>
  <si>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</si>
  <si>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</si>
  <si>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</si>
  <si>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</si>
  <si>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</si>
  <si>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</si>
  <si>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</si>
  <si>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</si>
  <si>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</si>
  <si>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</si>
  <si>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</si>
  <si>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</si>
  <si>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</si>
  <si>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</si>
  <si>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</si>
  <si>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</si>
  <si>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</si>
  <si>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</si>
  <si>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</si>
  <si>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</si>
  <si>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</si>
  <si>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</si>
  <si>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</si>
  <si>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</si>
  <si>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</si>
  <si>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</si>
  <si>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</si>
  <si>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</si>
  <si>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</si>
  <si>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</si>
  <si>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</si>
  <si>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</si>
  <si>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</si>
  <si>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</si>
  <si>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</si>
  <si>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</si>
  <si>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</si>
  <si>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</si>
  <si>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</si>
  <si>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</si>
  <si>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</si>
  <si>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</si>
  <si>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</si>
  <si>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</si>
  <si>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</si>
  <si>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</si>
  <si>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</si>
  <si>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</si>
  <si>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</si>
  <si>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</si>
  <si>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</si>
  <si>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</si>
  <si>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</si>
  <si>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</si>
  <si>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</si>
  <si>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</si>
  <si>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</si>
  <si>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</si>
  <si>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</si>
  <si>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</si>
  <si>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</si>
  <si>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</si>
  <si>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</si>
  <si>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</si>
  <si>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</si>
  <si>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</si>
  <si>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</si>
  <si>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</si>
  <si>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</si>
  <si>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</si>
  <si>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</si>
  <si>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</si>
  <si>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</si>
  <si>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</si>
  <si>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</si>
  <si>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</si>
  <si>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</si>
  <si>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</si>
  <si>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</si>
  <si>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</si>
  <si>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</si>
  <si>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</si>
  <si>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</si>
  <si>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</si>
  <si>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</si>
  <si>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</si>
  <si>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</si>
  <si>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</si>
  <si>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</si>
  <si>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</si>
  <si>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</si>
  <si>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</si>
  <si>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</si>
  <si>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</si>
  <si>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</si>
  <si>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</si>
  <si>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</si>
  <si>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</si>
  <si>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</si>
  <si>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</si>
  <si>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</si>
  <si>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</si>
  <si>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</si>
  <si>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</si>
  <si>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</si>
  <si>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</si>
  <si>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</si>
  <si>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</si>
  <si>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</si>
  <si>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</si>
  <si>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</si>
  <si>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</si>
  <si>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</si>
  <si>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</si>
  <si>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</si>
  <si>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</si>
  <si>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</si>
  <si>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</si>
  <si>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</si>
  <si>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</si>
  <si>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</si>
  <si>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</si>
  <si>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</si>
  <si>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</si>
  <si>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</si>
  <si>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</si>
  <si>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</si>
  <si>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</si>
  <si>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</si>
  <si>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</si>
  <si>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</si>
  <si>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</si>
  <si>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</si>
  <si>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</si>
  <si>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</si>
  <si>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</si>
  <si>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</si>
  <si>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</si>
  <si>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</si>
  <si>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</si>
  <si>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</si>
  <si>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</si>
  <si>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</si>
  <si>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</si>
  <si>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</si>
  <si>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</si>
  <si>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</si>
  <si>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</si>
  <si>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</si>
  <si>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</si>
  <si>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</si>
  <si>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</si>
  <si>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</si>
  <si>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</si>
  <si>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</si>
  <si>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</si>
  <si>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</si>
  <si>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</si>
  <si>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</si>
  <si>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</si>
  <si>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</si>
  <si>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</si>
  <si>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</si>
  <si>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</si>
  <si>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</si>
  <si>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</si>
  <si>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</si>
  <si>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</si>
  <si>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</si>
  <si>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</si>
  <si>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</si>
  <si>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</si>
  <si>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</si>
  <si>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</si>
  <si>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</si>
  <si>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</si>
  <si>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</si>
  <si>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</si>
  <si>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</si>
  <si>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</si>
  <si>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</si>
  <si>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</si>
  <si>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</si>
  <si>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</si>
  <si>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</si>
  <si>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</si>
  <si>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</si>
  <si>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</si>
  <si>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</si>
  <si>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</si>
  <si>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</si>
  <si>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</si>
  <si>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</si>
  <si>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</si>
  <si>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</si>
  <si>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</si>
  <si>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</si>
  <si>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</si>
  <si>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</si>
  <si>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</si>
  <si>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</si>
  <si>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</si>
  <si>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</si>
  <si>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</si>
  <si>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</si>
  <si>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</si>
  <si>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</si>
  <si>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</si>
  <si>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</si>
  <si>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</si>
  <si>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</si>
  <si>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</si>
  <si>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</si>
  <si>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</si>
  <si>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</si>
  <si>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</si>
  <si>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</si>
  <si>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</si>
  <si>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</si>
  <si>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</si>
  <si>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</si>
  <si>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</si>
  <si>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</si>
  <si>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</si>
  <si>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</si>
  <si>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</si>
  <si>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</si>
  <si>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</si>
  <si>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</si>
  <si>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</si>
  <si>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</si>
  <si>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</si>
  <si>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</si>
  <si>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</si>
  <si>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</si>
  <si>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</si>
  <si>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</si>
  <si>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</si>
  <si>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</si>
  <si>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</si>
  <si>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</si>
  <si>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</si>
  <si>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</si>
  <si>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</si>
  <si>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</si>
  <si>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</si>
  <si>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</si>
  <si>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</si>
  <si>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</si>
  <si>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</si>
  <si>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</si>
  <si>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</si>
  <si>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</si>
  <si>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</si>
  <si>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</si>
  <si>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</si>
  <si>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</si>
  <si>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</si>
  <si>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</si>
  <si>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</si>
  <si>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</si>
  <si>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</si>
  <si>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</si>
  <si>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</si>
  <si>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</si>
  <si>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</si>
  <si>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</si>
  <si>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</si>
  <si>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</si>
  <si>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</si>
  <si>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</si>
  <si>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</si>
  <si>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</si>
  <si>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</si>
  <si>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</si>
  <si>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</si>
  <si>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</si>
  <si>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</si>
  <si>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</si>
  <si>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</si>
  <si>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</si>
  <si>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</si>
  <si>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</si>
  <si>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</si>
  <si>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</si>
  <si>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</si>
  <si>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</si>
  <si>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</si>
  <si>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</si>
  <si>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</si>
  <si>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</si>
  <si>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</si>
  <si>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</si>
  <si>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</si>
  <si>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</si>
  <si>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</si>
  <si>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</si>
  <si>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</si>
  <si>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</si>
  <si>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</si>
  <si>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</si>
  <si>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</si>
  <si>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</si>
  <si>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</si>
  <si>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</si>
  <si>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</si>
  <si>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</si>
  <si>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</si>
  <si>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</si>
  <si>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</si>
  <si>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</si>
  <si>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</si>
  <si>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</si>
  <si>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</si>
  <si>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</si>
  <si>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</si>
  <si>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</si>
  <si>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</si>
  <si>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</si>
  <si>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</si>
  <si>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</si>
  <si>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</si>
  <si>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</si>
  <si>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</si>
  <si>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</si>
  <si>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</si>
  <si>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</si>
  <si>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</si>
  <si>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</si>
  <si>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</si>
  <si>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</si>
  <si>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</si>
  <si>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</si>
  <si>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</si>
  <si>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</si>
  <si>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</si>
  <si>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</si>
  <si>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</si>
  <si>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</si>
  <si>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</si>
  <si>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</si>
  <si>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</si>
  <si>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</si>
  <si>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</si>
  <si>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</si>
  <si>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</si>
  <si>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</si>
  <si>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</si>
  <si>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</si>
  <si>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</si>
  <si>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</si>
  <si>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</si>
  <si>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</si>
  <si>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</si>
  <si>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</si>
  <si>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</si>
  <si>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</si>
  <si>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</si>
  <si>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</si>
  <si>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</si>
  <si>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</si>
  <si>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</si>
  <si>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</si>
  <si>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</si>
  <si>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</si>
  <si>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</si>
  <si>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</si>
  <si>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</si>
  <si>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</si>
  <si>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</si>
  <si>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</si>
  <si>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</si>
  <si>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</si>
  <si>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</si>
  <si>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</si>
  <si>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</si>
  <si>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</si>
  <si>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</si>
  <si>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</si>
  <si>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</si>
  <si>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</si>
  <si>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</si>
  <si>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</si>
  <si>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</si>
  <si>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</si>
  <si>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</si>
  <si>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</si>
  <si>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</si>
  <si>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</si>
  <si>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</si>
  <si>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</si>
  <si>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</si>
  <si>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</si>
  <si>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</si>
  <si>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</si>
  <si>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</si>
  <si>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</si>
  <si>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</si>
  <si>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</si>
  <si>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</si>
  <si>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</si>
  <si>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</si>
  <si>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</si>
  <si>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</si>
  <si>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</si>
  <si>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</si>
  <si>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</si>
  <si>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</si>
  <si>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</si>
  <si>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</si>
  <si>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</si>
  <si>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</si>
  <si>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</si>
  <si>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</si>
  <si>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</si>
  <si>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</si>
  <si>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</si>
  <si>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</si>
  <si>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</si>
  <si>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</si>
  <si>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</si>
  <si>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</si>
  <si>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</si>
  <si>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</si>
  <si>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</si>
  <si>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</si>
  <si>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</si>
  <si>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</si>
  <si>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</si>
  <si>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</si>
  <si>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</si>
  <si>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</si>
  <si>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</si>
  <si>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</si>
  <si>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</si>
  <si>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</si>
  <si>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</si>
  <si>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</si>
  <si>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</si>
  <si>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</si>
  <si>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</si>
  <si>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</si>
  <si>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</si>
  <si>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</si>
  <si>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</si>
  <si>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</si>
  <si>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</si>
  <si>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</si>
  <si>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</si>
  <si>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</si>
  <si>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</si>
  <si>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</si>
  <si>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</si>
  <si>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</si>
  <si>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</si>
  <si>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</si>
  <si>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</si>
  <si>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</si>
  <si>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</si>
  <si>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</si>
  <si>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</si>
  <si>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</si>
  <si>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</si>
  <si>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</si>
  <si>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</si>
  <si>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</si>
  <si>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</si>
  <si>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</si>
  <si>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</si>
  <si>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</si>
  <si>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</si>
  <si>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</si>
  <si>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</si>
  <si>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</si>
  <si>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</si>
  <si>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</si>
  <si>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</si>
  <si>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</si>
  <si>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</si>
  <si>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</si>
  <si>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</si>
  <si>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</si>
  <si>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</si>
  <si>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</si>
  <si>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</si>
  <si>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</si>
  <si>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</si>
  <si>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</si>
  <si>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</si>
  <si>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</si>
  <si>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</si>
  <si>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</si>
  <si>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</si>
  <si>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</si>
  <si>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</si>
  <si>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</si>
  <si>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</si>
  <si>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</si>
  <si>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</si>
  <si>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</si>
  <si>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</si>
  <si>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</si>
  <si>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</si>
  <si>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</si>
  <si>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</si>
  <si>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</si>
  <si>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</si>
  <si>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</si>
  <si>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</si>
  <si>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</si>
  <si>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</si>
  <si>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</si>
  <si>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</si>
  <si>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</si>
  <si>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</si>
  <si>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</si>
  <si>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</si>
  <si>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</si>
  <si>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</si>
  <si>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</si>
  <si>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</si>
  <si>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</si>
  <si>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</si>
  <si>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</si>
  <si>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</si>
  <si>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</si>
  <si>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</si>
  <si>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</si>
  <si>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</si>
  <si>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</si>
  <si>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</si>
  <si>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</si>
  <si>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</si>
  <si>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</si>
  <si>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</si>
  <si>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</si>
  <si>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</si>
  <si>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</si>
  <si>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</si>
  <si>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</si>
  <si>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</si>
  <si>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</si>
  <si>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</si>
  <si>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</si>
  <si>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</si>
  <si>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</si>
  <si>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</si>
  <si>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</si>
  <si>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</si>
  <si>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</si>
  <si>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</si>
  <si>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</si>
  <si>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</si>
  <si>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</si>
  <si>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</si>
  <si>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</si>
  <si>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</si>
  <si>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</si>
  <si>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</si>
  <si>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</si>
  <si>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</si>
  <si>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</si>
  <si>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</si>
  <si>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</si>
  <si>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</si>
  <si>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</si>
  <si>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</si>
  <si>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</si>
  <si>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</si>
  <si>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</si>
  <si>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</si>
  <si>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</si>
  <si>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</si>
  <si>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</si>
  <si>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</si>
  <si>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</si>
  <si>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</si>
  <si>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</si>
  <si>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</si>
  <si>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</si>
  <si>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</si>
  <si>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</si>
  <si>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</si>
  <si>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</si>
  <si>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</si>
  <si>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</si>
  <si>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</si>
  <si>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</si>
  <si>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</si>
  <si>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</si>
  <si>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</si>
  <si>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</si>
  <si>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</si>
  <si>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</si>
  <si>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</si>
  <si>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</si>
  <si>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</si>
  <si>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</si>
  <si>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</si>
  <si>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</si>
  <si>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</si>
  <si>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</si>
  <si>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</si>
  <si>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</si>
  <si>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</si>
  <si>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</si>
  <si>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</si>
  <si>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</si>
  <si>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</si>
  <si>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</si>
  <si>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</si>
  <si>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</si>
  <si>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</si>
  <si>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</si>
  <si>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</si>
  <si>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</si>
  <si>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</si>
  <si>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</si>
  <si>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</si>
  <si>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</si>
  <si>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</si>
  <si>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</si>
  <si>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</si>
  <si>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</si>
  <si>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</si>
  <si>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</si>
  <si>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</si>
  <si>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</si>
  <si>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</si>
  <si>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</si>
  <si>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</si>
  <si>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</si>
  <si>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</si>
  <si>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</si>
  <si>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</si>
  <si>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</si>
  <si>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</si>
  <si>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</si>
  <si>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</si>
  <si>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</si>
  <si>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</si>
  <si>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</si>
  <si>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</si>
  <si>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</si>
  <si>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</si>
  <si>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</si>
  <si>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</si>
  <si>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</si>
  <si>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</si>
  <si>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</si>
  <si>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</si>
  <si>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</si>
  <si>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</si>
  <si>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</si>
  <si>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</si>
  <si>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</si>
  <si>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</si>
  <si>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</si>
  <si>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</si>
  <si>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</si>
  <si>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</si>
  <si>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</si>
  <si>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</si>
  <si>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</si>
  <si>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</si>
  <si>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</si>
  <si>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</si>
  <si>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</si>
  <si>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</si>
  <si>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</si>
  <si>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</si>
  <si>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</si>
  <si>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</si>
  <si>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</si>
  <si>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</si>
  <si>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</si>
  <si>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</si>
  <si>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</si>
  <si>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</si>
  <si>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</si>
  <si>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</si>
  <si>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</si>
  <si>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</si>
  <si>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</si>
  <si>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</si>
  <si>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</si>
  <si>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</si>
  <si>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</si>
  <si>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</si>
  <si>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</si>
  <si>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</si>
  <si>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</si>
  <si>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</si>
  <si>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</si>
  <si>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</si>
  <si>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</si>
  <si>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</si>
  <si>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</si>
  <si>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</si>
  <si>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</si>
  <si>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</si>
  <si>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</si>
  <si>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</si>
  <si>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</si>
  <si>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</si>
  <si>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</si>
  <si>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</si>
  <si>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</si>
  <si>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</si>
  <si>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</si>
  <si>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</si>
  <si>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</si>
  <si>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</si>
  <si>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</si>
  <si>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</si>
  <si>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</si>
  <si>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</si>
  <si>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</si>
  <si>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</si>
  <si>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</si>
  <si>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</si>
  <si>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</si>
  <si>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</si>
  <si>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</si>
  <si>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</si>
  <si>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</si>
  <si>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</si>
  <si>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</si>
  <si>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</si>
  <si>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</si>
  <si>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</si>
  <si>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</si>
  <si>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</si>
  <si>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</si>
  <si>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</si>
  <si>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</si>
  <si>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</si>
  <si>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</si>
  <si>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</si>
  <si>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</si>
  <si>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</si>
  <si>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</si>
  <si>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</si>
  <si>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</si>
  <si>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</si>
  <si>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</si>
  <si>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</si>
  <si>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</si>
  <si>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</si>
  <si>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</si>
  <si>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</si>
  <si>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</si>
  <si>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</si>
  <si>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</si>
  <si>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</si>
  <si>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</si>
  <si>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</si>
  <si>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</si>
  <si>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</si>
  <si>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</si>
  <si>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</si>
  <si>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</si>
  <si>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</si>
  <si>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</si>
  <si>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</si>
  <si>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</si>
  <si>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</si>
  <si>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</si>
  <si>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</si>
  <si>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</si>
  <si>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</si>
  <si>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</si>
  <si>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</si>
  <si>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</si>
  <si>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</si>
  <si>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</si>
  <si>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</si>
  <si>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</si>
  <si>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</si>
  <si>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</si>
  <si>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</si>
  <si>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</si>
  <si>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</si>
  <si>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</si>
  <si>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</si>
  <si>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</si>
  <si>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</si>
  <si>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</si>
  <si>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</si>
  <si>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</si>
  <si>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</si>
  <si>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</si>
  <si>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</si>
  <si>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</si>
  <si>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</si>
  <si>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</si>
  <si>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</si>
  <si>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</si>
  <si>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</si>
  <si>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</si>
  <si>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</si>
  <si>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</si>
  <si>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</si>
  <si>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</si>
  <si>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</si>
  <si>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</si>
  <si>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</si>
  <si>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</si>
  <si>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</si>
  <si>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</si>
  <si>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</si>
  <si>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</si>
  <si>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</si>
  <si>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</si>
  <si>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</si>
  <si>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</si>
  <si>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</si>
  <si>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</si>
  <si>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</si>
  <si>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</si>
  <si>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</si>
  <si>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</si>
  <si>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</si>
  <si>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</si>
  <si>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</si>
  <si>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</si>
  <si>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</si>
  <si>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</si>
  <si>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</si>
  <si>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</si>
  <si>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</si>
  <si>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</si>
  <si>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</si>
  <si>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</si>
  <si>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</si>
  <si>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</si>
  <si>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</si>
  <si>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</si>
  <si>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</si>
  <si>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</si>
  <si>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</si>
  <si>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</si>
  <si>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</si>
  <si>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</si>
  <si>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</si>
  <si>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</si>
  <si>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</si>
  <si>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</si>
  <si>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</si>
  <si>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</si>
  <si>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</si>
  <si>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</si>
  <si>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</si>
  <si>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</si>
  <si>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</si>
  <si>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</si>
  <si>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</si>
  <si>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</si>
  <si>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</si>
  <si>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</si>
  <si>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</si>
  <si>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</si>
  <si>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</si>
  <si>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</si>
  <si>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</si>
  <si>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</si>
  <si>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</si>
  <si>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</si>
  <si>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</si>
  <si>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</si>
  <si>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</si>
  <si>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</si>
  <si>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</si>
  <si>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</si>
  <si>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</si>
  <si>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</si>
  <si>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</si>
  <si>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</si>
  <si>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</si>
  <si>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</si>
  <si>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</si>
  <si>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</si>
  <si>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</si>
  <si>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</si>
  <si>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</si>
  <si>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</si>
  <si>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</si>
  <si>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</si>
  <si>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</si>
  <si>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</si>
  <si>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</si>
  <si>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</si>
  <si>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</si>
  <si>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</si>
  <si>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</si>
  <si>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</si>
  <si>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</si>
  <si>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</si>
  <si>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</si>
  <si>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</si>
  <si>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</si>
  <si>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</si>
  <si>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</si>
  <si>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</si>
  <si>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</si>
  <si>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</si>
  <si>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</si>
  <si>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</si>
  <si>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</si>
  <si>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</si>
  <si>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</si>
  <si>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</si>
  <si>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</si>
  <si>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</si>
  <si>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</si>
  <si>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</si>
  <si>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</si>
  <si>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</si>
  <si>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</si>
  <si>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</si>
  <si>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</si>
  <si>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</si>
  <si>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</si>
  <si>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</si>
  <si>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</si>
  <si>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</si>
  <si>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</si>
  <si>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</si>
  <si>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</si>
  <si>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</si>
  <si>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</si>
  <si>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</si>
  <si>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</si>
  <si>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</si>
  <si>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</si>
  <si>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</si>
  <si>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</si>
  <si>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</si>
  <si>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</si>
  <si>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</si>
  <si>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</si>
  <si>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</si>
  <si>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</si>
  <si>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</si>
  <si>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</si>
  <si>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</si>
  <si>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</si>
  <si>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</si>
  <si>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</si>
  <si>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</si>
  <si>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</si>
  <si>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</si>
  <si>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</si>
  <si>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</si>
  <si>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</si>
  <si>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</si>
  <si>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</si>
  <si>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</si>
  <si>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</si>
  <si>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</si>
  <si>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</si>
  <si>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</si>
  <si>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</si>
  <si>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</si>
  <si>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</si>
  <si>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</si>
  <si>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</si>
  <si>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</si>
  <si>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</si>
  <si>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</si>
  <si>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</si>
  <si>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</si>
  <si>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</si>
  <si>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</si>
  <si>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</si>
  <si>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</si>
  <si>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</si>
  <si>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</si>
  <si>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</si>
  <si>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</si>
  <si>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</si>
  <si>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</si>
  <si>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</si>
  <si>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</si>
  <si>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</si>
  <si>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</si>
  <si>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</si>
  <si>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</si>
  <si>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</si>
  <si>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</si>
  <si>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</si>
  <si>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</si>
  <si>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</si>
  <si>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</si>
  <si>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</si>
  <si>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</si>
  <si>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</si>
  <si>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</si>
  <si>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</si>
  <si>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</si>
  <si>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</si>
  <si>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</si>
  <si>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</si>
  <si>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</si>
  <si>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</si>
  <si>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</si>
  <si>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</si>
  <si>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</si>
  <si>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</si>
  <si>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</si>
  <si>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</si>
  <si>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</si>
  <si>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</si>
  <si>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</si>
  <si>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</si>
  <si>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</si>
  <si>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</si>
  <si>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</si>
  <si>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</si>
  <si>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</si>
  <si>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</si>
  <si>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</si>
  <si>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</si>
  <si>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</si>
  <si>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</si>
  <si>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</si>
  <si>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</si>
  <si>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</si>
  <si>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</si>
  <si>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</si>
  <si>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</si>
  <si>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</si>
  <si>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</si>
  <si>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</si>
  <si>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</si>
  <si>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</si>
  <si>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</si>
  <si>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</si>
  <si>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</si>
  <si>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</si>
  <si>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</si>
  <si>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</si>
  <si>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</si>
  <si>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</si>
  <si>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</si>
  <si>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</si>
  <si>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</si>
  <si>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</si>
  <si>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</si>
  <si>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</si>
  <si>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</si>
  <si>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</si>
  <si>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</si>
  <si>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</si>
  <si>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</si>
  <si>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</si>
  <si>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</si>
  <si>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</si>
  <si>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</si>
  <si>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</si>
  <si>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</si>
  <si>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</si>
  <si>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</si>
  <si>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</si>
  <si>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</si>
  <si>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</si>
  <si>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</si>
  <si>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</si>
  <si>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</si>
  <si>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</si>
  <si>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</si>
  <si>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</si>
  <si>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</si>
  <si>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</si>
  <si>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</si>
  <si>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</si>
  <si>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</si>
  <si>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</si>
  <si>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</si>
  <si>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</si>
  <si>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</si>
  <si>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</si>
  <si>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</si>
  <si>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</si>
  <si>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</si>
  <si>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</si>
  <si>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</si>
  <si>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</si>
  <si>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</si>
  <si>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</si>
  <si>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</si>
  <si>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</si>
  <si>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</si>
  <si>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</si>
  <si>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</si>
  <si>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</si>
  <si>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</si>
  <si>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</si>
  <si>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</si>
  <si>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</si>
  <si>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</si>
  <si>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</si>
  <si>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</si>
  <si>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</si>
  <si>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</si>
  <si>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</si>
  <si>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</si>
  <si>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</si>
  <si>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</si>
  <si>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</si>
  <si>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</si>
  <si>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</si>
  <si>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</si>
  <si>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</si>
  <si>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</si>
  <si>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</si>
  <si>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</si>
  <si>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</si>
  <si>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</si>
  <si>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</si>
  <si>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</si>
  <si>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</si>
  <si>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</si>
  <si>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</si>
  <si>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</si>
  <si>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</si>
  <si>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</si>
  <si>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</si>
  <si>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</si>
  <si>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</si>
  <si>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</si>
  <si>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</si>
  <si>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</si>
  <si>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</si>
  <si>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</si>
  <si>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</si>
  <si>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</si>
  <si>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</si>
  <si>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</si>
  <si>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</si>
  <si>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</si>
  <si>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</si>
  <si>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</si>
  <si>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</si>
  <si>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</si>
  <si>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</si>
  <si>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</si>
  <si>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</si>
  <si>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</si>
  <si>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</si>
  <si>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</si>
  <si>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</si>
  <si>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</si>
  <si>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</si>
  <si>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</si>
  <si>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</si>
  <si>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</si>
  <si>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</si>
  <si>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</si>
  <si>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</si>
  <si>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</si>
  <si>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</si>
  <si>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</si>
  <si>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</si>
  <si>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</si>
  <si>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</si>
  <si>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</si>
  <si>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</si>
  <si>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</si>
  <si>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</si>
  <si>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</si>
  <si>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</si>
  <si>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</si>
  <si>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</si>
  <si>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</si>
  <si>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</si>
  <si>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</si>
  <si>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</si>
  <si>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</si>
  <si>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</si>
  <si>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</si>
  <si>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</si>
  <si>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</si>
  <si>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</si>
  <si>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</si>
  <si>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</si>
  <si>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</si>
  <si>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</si>
  <si>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</si>
  <si>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</si>
  <si>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</si>
  <si>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</si>
  <si>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</si>
  <si>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</si>
  <si>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</si>
  <si>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</si>
  <si>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</si>
  <si>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</si>
  <si>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</si>
  <si>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</si>
  <si>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</si>
  <si>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</si>
  <si>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</si>
  <si>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</si>
  <si>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</si>
  <si>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</si>
  <si>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</si>
  <si>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</si>
  <si>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</si>
  <si>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</si>
  <si>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</si>
  <si>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</si>
  <si>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</si>
  <si>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</si>
  <si>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</si>
  <si>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</si>
  <si>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</si>
  <si>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</si>
  <si>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</si>
  <si>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</si>
  <si>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</si>
  <si>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</si>
  <si>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</si>
  <si>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</si>
  <si>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</si>
  <si>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</si>
  <si>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</si>
  <si>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</si>
  <si>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</si>
  <si>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</si>
  <si>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</si>
  <si>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</si>
  <si>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</si>
  <si>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</si>
  <si>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</si>
  <si>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</si>
  <si>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</si>
  <si>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</si>
  <si>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</si>
  <si>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</si>
  <si>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</si>
  <si>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</si>
  <si>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</si>
  <si>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</si>
  <si>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</si>
  <si>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</si>
  <si>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</si>
  <si>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</si>
  <si>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</si>
  <si>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</si>
  <si>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</si>
  <si>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</si>
  <si>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</si>
  <si>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</si>
  <si>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</si>
  <si>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</si>
  <si>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</si>
  <si>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</si>
  <si>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</si>
  <si>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</si>
  <si>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</si>
  <si>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</si>
  <si>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</si>
  <si>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</si>
  <si>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</si>
  <si>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</si>
  <si>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</si>
  <si>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</si>
  <si>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</si>
  <si>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</si>
  <si>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</si>
  <si>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</si>
  <si>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</si>
  <si>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</si>
  <si>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</si>
  <si>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</si>
  <si>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</si>
  <si>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</si>
  <si>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</si>
  <si>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</si>
  <si>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</si>
  <si>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</si>
  <si>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</si>
  <si>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</si>
  <si>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</si>
  <si>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</si>
  <si>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</si>
  <si>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</si>
  <si>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</si>
  <si>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</si>
  <si>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</si>
  <si>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</si>
  <si>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</si>
  <si>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</si>
  <si>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</si>
  <si>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</si>
  <si>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</si>
  <si>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</si>
  <si>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</si>
  <si>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</si>
  <si>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</si>
  <si>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</si>
  <si>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</si>
  <si>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</si>
  <si>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</si>
  <si>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</si>
  <si>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</si>
  <si>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</si>
  <si>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</si>
  <si>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</si>
  <si>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</si>
  <si>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</si>
  <si>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</si>
  <si>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</si>
  <si>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</si>
  <si>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</si>
  <si>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</si>
  <si>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</si>
  <si>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</si>
  <si>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</si>
  <si>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</si>
  <si>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</si>
  <si>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</si>
  <si>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</si>
  <si>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</si>
  <si>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</si>
  <si>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</si>
  <si>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</si>
  <si>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</si>
  <si>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</si>
  <si>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</si>
  <si>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</si>
  <si>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</si>
  <si>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</si>
  <si>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</si>
  <si>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</si>
  <si>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</si>
  <si>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</si>
  <si>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</si>
  <si>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</si>
  <si>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</si>
  <si>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</si>
  <si>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</si>
  <si>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</si>
  <si>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</si>
  <si>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</si>
  <si>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</si>
  <si>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</si>
  <si>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</si>
  <si>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</si>
  <si>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</si>
  <si>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</si>
  <si>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</si>
  <si>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</si>
  <si>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</si>
  <si>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</si>
  <si>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</si>
  <si>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</si>
  <si>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</si>
  <si>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</si>
  <si>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</si>
  <si>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</si>
  <si>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</si>
  <si>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</si>
  <si>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</si>
  <si>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</si>
  <si>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</si>
  <si>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</si>
  <si>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</si>
  <si>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</si>
  <si>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</si>
  <si>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</si>
  <si>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</si>
  <si>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</si>
  <si>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</si>
  <si>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</si>
  <si>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</si>
  <si>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</si>
  <si>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</si>
  <si>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</si>
  <si>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</si>
  <si>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</si>
  <si>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</si>
  <si>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</si>
  <si>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</si>
  <si>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</si>
  <si>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</si>
  <si>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</si>
  <si>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</si>
  <si>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</si>
  <si>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</si>
  <si>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</si>
  <si>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</si>
  <si>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</si>
  <si>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</si>
  <si>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</si>
  <si>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</si>
  <si>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</si>
  <si>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</si>
  <si>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</si>
  <si>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</si>
  <si>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</si>
  <si>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</si>
  <si>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</si>
  <si>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</si>
  <si>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</si>
  <si>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</si>
  <si>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</si>
  <si>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</si>
  <si>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</si>
  <si>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</si>
  <si>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</si>
  <si>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</si>
  <si>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</si>
  <si>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</si>
  <si>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</si>
  <si>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</si>
  <si>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</si>
  <si>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</si>
  <si>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</si>
  <si>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</si>
  <si>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</si>
  <si>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</si>
  <si>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</si>
  <si>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</si>
  <si>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</si>
  <si>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</si>
  <si>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</si>
  <si>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</si>
  <si>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</si>
  <si>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</si>
  <si>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</si>
  <si>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</si>
  <si>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</si>
  <si>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</si>
  <si>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</si>
  <si>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</si>
  <si>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</si>
  <si>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</si>
  <si>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</si>
  <si>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</si>
  <si>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</si>
  <si>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</si>
  <si>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</si>
  <si>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</si>
  <si>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</si>
  <si>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</si>
  <si>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</si>
  <si>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</si>
  <si>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</si>
  <si>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</si>
  <si>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</si>
  <si>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</si>
  <si>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</si>
  <si>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</si>
  <si>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</si>
  <si>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</si>
  <si>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</si>
  <si>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</si>
  <si>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</si>
  <si>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</si>
  <si>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</si>
  <si>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</si>
  <si>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</si>
  <si>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</si>
  <si>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</si>
  <si>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</si>
  <si>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</si>
  <si>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</si>
  <si>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</si>
  <si>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</si>
  <si>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</si>
  <si>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</si>
  <si>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</si>
  <si>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</si>
  <si>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</si>
  <si>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</si>
  <si>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</si>
  <si>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</si>
  <si>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</si>
  <si>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</si>
  <si>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</si>
  <si>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</si>
  <si>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</si>
  <si>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</si>
  <si>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</si>
  <si>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</si>
  <si>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</si>
  <si>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</si>
  <si>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</si>
  <si>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</si>
  <si>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</si>
  <si>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</si>
  <si>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</si>
  <si>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</si>
  <si>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</si>
  <si>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</si>
  <si>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</si>
  <si>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</si>
  <si>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</si>
  <si>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</si>
  <si>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</si>
  <si>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</si>
  <si>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</si>
  <si>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</si>
  <si>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</si>
  <si>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</si>
  <si>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</si>
  <si>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</si>
  <si>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</si>
  <si>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</si>
  <si>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</si>
  <si>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</si>
  <si>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</si>
  <si>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</si>
  <si>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</si>
  <si>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</si>
  <si>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</si>
  <si>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</si>
  <si>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</si>
  <si>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</si>
  <si>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</si>
  <si>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</si>
  <si>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</si>
  <si>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</si>
  <si>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</si>
  <si>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</si>
  <si>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</si>
  <si>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</si>
  <si>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</si>
  <si>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</si>
  <si>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</si>
  <si>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</si>
  <si>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</si>
  <si>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</si>
  <si>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</si>
  <si>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</si>
  <si>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</si>
  <si>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</si>
  <si>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</si>
  <si>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</si>
  <si>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</si>
  <si>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</si>
  <si>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</si>
  <si>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</si>
  <si>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</si>
  <si>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</si>
  <si>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</si>
  <si>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</si>
  <si>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</si>
  <si>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</si>
  <si>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</si>
  <si>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</si>
  <si>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</si>
  <si>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</si>
  <si>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</si>
  <si>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</si>
  <si>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</si>
  <si>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</si>
  <si>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</si>
  <si>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</si>
  <si>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</si>
  <si>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</si>
  <si>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</si>
  <si>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</si>
  <si>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</si>
  <si>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</si>
  <si>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</si>
  <si>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</si>
  <si>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</si>
  <si>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</si>
  <si>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</si>
  <si>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</si>
  <si>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</si>
  <si>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</si>
  <si>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</si>
  <si>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</si>
  <si>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</si>
  <si>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</si>
  <si>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</si>
  <si>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</si>
  <si>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</si>
  <si>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</si>
  <si>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</si>
  <si>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</si>
  <si>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</si>
  <si>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</si>
  <si>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</si>
  <si>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</si>
  <si>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</si>
  <si>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</si>
  <si>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</si>
  <si>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</si>
  <si>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</si>
  <si>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</si>
  <si>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</si>
  <si>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</si>
  <si>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</si>
  <si>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</si>
  <si>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</si>
  <si>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</si>
  <si>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</si>
  <si>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</si>
  <si>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</si>
  <si>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</si>
  <si>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</si>
  <si>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</si>
  <si>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</si>
  <si>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</si>
  <si>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</si>
  <si>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</si>
  <si>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</si>
  <si>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</si>
  <si>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</si>
  <si>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</si>
  <si>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</si>
  <si>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</si>
  <si>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</si>
  <si>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</si>
  <si>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</si>
  <si>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</si>
  <si>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</si>
  <si>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</si>
  <si>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</si>
  <si>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</si>
  <si>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</si>
  <si>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</si>
  <si>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</si>
  <si>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</si>
  <si>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</si>
  <si>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</si>
  <si>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</si>
  <si>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</si>
  <si>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</si>
  <si>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</si>
  <si>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</si>
  <si>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</si>
  <si>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</si>
  <si>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</si>
  <si>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</si>
  <si>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</si>
  <si>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</si>
  <si>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</si>
  <si>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</si>
  <si>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</si>
  <si>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</si>
  <si>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</si>
  <si>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</si>
  <si>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</si>
  <si>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</si>
  <si>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</si>
  <si>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</si>
  <si>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</si>
  <si>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</si>
  <si>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</si>
  <si>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</si>
  <si>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</si>
  <si>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</si>
  <si>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</si>
  <si>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</si>
  <si>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</si>
  <si>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</si>
  <si>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</si>
  <si>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</si>
  <si>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</si>
  <si>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</si>
  <si>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</si>
  <si>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</si>
  <si>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</si>
  <si>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</si>
  <si>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</si>
  <si>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</si>
  <si>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</si>
  <si>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</si>
  <si>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</si>
  <si>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</si>
  <si>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</si>
  <si>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</si>
  <si>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</si>
  <si>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</si>
  <si>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</si>
  <si>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</si>
  <si>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</si>
  <si>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</si>
  <si>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</si>
  <si>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</si>
  <si>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</si>
  <si>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</si>
  <si>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</si>
  <si>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</si>
  <si>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</si>
  <si>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</si>
  <si>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</si>
  <si>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</si>
  <si>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</si>
  <si>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</si>
  <si>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</si>
  <si>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</si>
  <si>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</si>
  <si>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</si>
  <si>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</si>
  <si>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</si>
  <si>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</si>
  <si>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</si>
  <si>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</si>
  <si>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</si>
  <si>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</si>
  <si>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</si>
  <si>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</si>
  <si>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</si>
  <si>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</si>
  <si>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</si>
  <si>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</si>
  <si>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</si>
  <si>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</si>
  <si>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</si>
  <si>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</si>
  <si>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</si>
  <si>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</si>
  <si>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</si>
  <si>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</si>
  <si>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</si>
  <si>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</si>
  <si>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</si>
  <si>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</si>
  <si>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</si>
  <si>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</si>
  <si>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</si>
  <si>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</si>
  <si>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</si>
  <si>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</si>
  <si>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</si>
  <si>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</si>
  <si>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</si>
  <si>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</si>
  <si>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</si>
  <si>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</si>
  <si>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</si>
  <si>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</si>
  <si>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</si>
  <si>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</si>
  <si>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</si>
  <si>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</si>
  <si>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</si>
  <si>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</si>
  <si>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</si>
  <si>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</si>
  <si>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</si>
  <si>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</si>
  <si>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</si>
  <si>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</si>
  <si>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</si>
  <si>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</si>
  <si>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</si>
  <si>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</si>
  <si>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</si>
  <si>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</si>
  <si>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</si>
  <si>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</si>
  <si>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</si>
  <si>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</si>
  <si>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</si>
  <si>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</si>
  <si>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</si>
  <si>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</si>
  <si>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</si>
  <si>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</si>
  <si>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</si>
  <si>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</si>
  <si>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</si>
  <si>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</si>
  <si>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</si>
  <si>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</si>
  <si>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</si>
  <si>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</si>
  <si>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</si>
  <si>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</si>
  <si>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</si>
  <si>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</si>
  <si>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</si>
  <si>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</si>
  <si>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</si>
  <si>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</si>
  <si>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</si>
  <si>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</si>
  <si>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</si>
  <si>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</si>
  <si>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</si>
  <si>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</si>
  <si>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</si>
  <si>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</si>
  <si>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</si>
  <si>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</si>
  <si>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</si>
  <si>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</si>
  <si>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</si>
  <si>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</si>
  <si>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</si>
  <si>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</si>
  <si>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</si>
  <si>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</si>
  <si>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</si>
  <si>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</si>
  <si>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</si>
  <si>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</si>
  <si>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</si>
  <si>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</si>
  <si>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</si>
  <si>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</si>
  <si>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</si>
  <si>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</si>
  <si>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</si>
  <si>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</si>
  <si>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</si>
  <si>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</si>
  <si>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</si>
  <si>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</si>
  <si>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</si>
  <si>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</si>
  <si>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</si>
  <si>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</si>
  <si>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</si>
  <si>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</si>
  <si>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</si>
  <si>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</si>
  <si>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</si>
  <si>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</si>
  <si>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</si>
  <si>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</si>
  <si>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</si>
  <si>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</si>
  <si>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</si>
  <si>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</si>
  <si>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</si>
  <si>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</si>
  <si>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</si>
  <si>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</si>
  <si>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</si>
  <si>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</si>
  <si>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</si>
  <si>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</si>
  <si>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</si>
  <si>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</si>
  <si>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</si>
  <si>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</si>
  <si>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</si>
  <si>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</si>
  <si>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</si>
  <si>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</si>
  <si>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</si>
  <si>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</si>
  <si>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</si>
  <si>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</si>
  <si>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</si>
  <si>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</si>
  <si>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</si>
  <si>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</si>
  <si>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</si>
  <si>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</si>
  <si>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</si>
  <si>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</si>
  <si>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</si>
  <si>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</si>
  <si>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</si>
  <si>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</si>
  <si>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</si>
  <si>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</si>
  <si>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</si>
  <si>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</si>
  <si>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</si>
  <si>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</si>
  <si>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</si>
  <si>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</si>
  <si>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</si>
  <si>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</si>
  <si>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</si>
  <si>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</si>
  <si>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</si>
  <si>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</si>
  <si>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</si>
  <si>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</si>
  <si>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</si>
  <si>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</si>
  <si>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</si>
  <si>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</si>
  <si>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</si>
  <si>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</si>
  <si>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</si>
  <si>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</si>
  <si>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</si>
  <si>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</si>
  <si>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</si>
  <si>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</si>
  <si>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</si>
  <si>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</si>
  <si>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</si>
  <si>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</si>
  <si>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</si>
  <si>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</si>
  <si>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</si>
  <si>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</si>
  <si>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</si>
  <si>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</si>
  <si>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</si>
  <si>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</si>
  <si>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</si>
  <si>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</si>
  <si>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</si>
  <si>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</si>
  <si>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</si>
  <si>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</si>
  <si>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</si>
  <si>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</si>
  <si>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</si>
  <si>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</si>
  <si>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</si>
  <si>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</si>
  <si>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</si>
  <si>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</si>
  <si>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</si>
  <si>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</si>
  <si>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</si>
  <si>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</si>
  <si>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</si>
  <si>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</si>
  <si>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</si>
  <si>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</si>
  <si>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</si>
  <si>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</si>
  <si>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</si>
  <si>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</si>
  <si>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</si>
  <si>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</si>
  <si>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</si>
  <si>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</si>
  <si>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</si>
  <si>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</si>
  <si>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</si>
  <si>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</si>
  <si>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</si>
  <si>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</si>
  <si>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</si>
  <si>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</si>
  <si>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</si>
  <si>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</si>
  <si>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</si>
  <si>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</si>
  <si>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</si>
  <si>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</si>
  <si>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</si>
  <si>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</si>
  <si>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</si>
  <si>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</si>
  <si>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</si>
  <si>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</si>
  <si>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</si>
  <si>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</si>
  <si>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</si>
  <si>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</si>
  <si>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</si>
  <si>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</si>
  <si>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</si>
  <si>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</si>
  <si>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</si>
  <si>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</si>
  <si>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</si>
  <si>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</si>
  <si>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</si>
  <si>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</si>
  <si>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</si>
  <si>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</si>
  <si>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</si>
  <si>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</si>
  <si>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</si>
  <si>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</si>
  <si>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</si>
  <si>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</si>
  <si>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</si>
  <si>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</si>
  <si>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</si>
  <si>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</si>
  <si>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</si>
  <si>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</si>
  <si>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</si>
  <si>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</si>
  <si>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</si>
  <si>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</si>
  <si>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</si>
  <si>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</si>
  <si>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</si>
  <si>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</si>
  <si>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</si>
  <si>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</si>
  <si>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</si>
  <si>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</si>
  <si>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</si>
  <si>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</si>
  <si>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</si>
  <si>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</si>
  <si>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</si>
  <si>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</si>
  <si>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</si>
  <si>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</si>
  <si>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</si>
  <si>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</si>
  <si>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</si>
  <si>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</si>
  <si>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</si>
  <si>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</si>
  <si>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</si>
  <si>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</si>
  <si>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</si>
  <si>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</si>
  <si>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</si>
  <si>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</si>
  <si>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</si>
  <si>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</si>
  <si>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</si>
  <si>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</si>
  <si>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</si>
  <si>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</si>
  <si>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</si>
  <si>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</si>
  <si>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</si>
  <si>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</si>
  <si>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</si>
  <si>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</si>
  <si>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</si>
  <si>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</si>
  <si>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</si>
  <si>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</si>
  <si>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</si>
  <si>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</si>
  <si>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</si>
  <si>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</si>
  <si>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</si>
  <si>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</si>
  <si>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</si>
  <si>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</si>
  <si>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</si>
  <si>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</si>
  <si>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</si>
  <si>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</si>
  <si>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</si>
  <si>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</si>
  <si>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</si>
  <si>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</si>
  <si>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</si>
  <si>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</si>
  <si>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</si>
  <si>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</si>
  <si>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</si>
  <si>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</si>
  <si>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</si>
  <si>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</si>
  <si>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</si>
  <si>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</si>
  <si>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</si>
  <si>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</si>
  <si>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</si>
  <si>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</si>
  <si>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</si>
  <si>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</si>
  <si>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</si>
  <si>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</si>
  <si>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</si>
  <si>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</si>
  <si>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</si>
  <si>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</si>
  <si>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</si>
  <si>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</si>
  <si>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</si>
  <si>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</si>
  <si>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</si>
  <si>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</si>
  <si>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</si>
  <si>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</si>
  <si>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</si>
  <si>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</si>
  <si>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</si>
  <si>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</si>
  <si>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</si>
  <si>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</si>
  <si>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</si>
  <si>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</si>
  <si>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</si>
  <si>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</si>
  <si>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</si>
  <si>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</si>
  <si>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</si>
  <si>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</si>
  <si>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</si>
  <si>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</si>
  <si>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</si>
  <si>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</si>
  <si>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</si>
  <si>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</si>
  <si>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</si>
  <si>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</si>
  <si>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</si>
  <si>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</si>
  <si>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</si>
  <si>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</si>
  <si>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</si>
  <si>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</si>
  <si>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</si>
  <si>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</si>
  <si>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</si>
  <si>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</si>
  <si>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</si>
  <si>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</si>
  <si>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</si>
  <si>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</si>
  <si>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</si>
  <si>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</si>
  <si>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</si>
  <si>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</si>
  <si>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</si>
  <si>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</si>
  <si>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</si>
  <si>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</si>
  <si>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</si>
  <si>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</si>
  <si>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</si>
  <si>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</si>
  <si>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</si>
  <si>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</si>
  <si>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</si>
  <si>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</si>
  <si>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</si>
  <si>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</si>
  <si>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</si>
  <si>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</si>
  <si>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</si>
  <si>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</si>
  <si>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</si>
  <si>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</si>
  <si>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</si>
  <si>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</si>
  <si>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</si>
  <si>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</si>
  <si>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</si>
  <si>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</si>
  <si>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</si>
  <si>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</si>
  <si>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</si>
  <si>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</si>
  <si>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</si>
  <si>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</si>
  <si>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</si>
  <si>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</si>
  <si>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</si>
  <si>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</si>
  <si>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</si>
  <si>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</si>
  <si>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</si>
  <si>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</si>
  <si>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</si>
  <si>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</si>
  <si>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</si>
  <si>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</si>
  <si>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</si>
  <si>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</si>
  <si>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</si>
  <si>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</si>
  <si>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</si>
  <si>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</si>
  <si>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</si>
  <si>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</si>
  <si>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</si>
  <si>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</si>
  <si>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</si>
  <si>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</si>
  <si>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</si>
  <si>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</si>
  <si>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</si>
  <si>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</si>
  <si>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</si>
  <si>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</si>
  <si>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</si>
  <si>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</si>
  <si>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</si>
  <si>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</si>
  <si>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</si>
  <si>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</si>
  <si>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</si>
  <si>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</si>
  <si>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</si>
  <si>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</si>
  <si>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</si>
  <si>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</si>
  <si>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</si>
  <si>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</si>
  <si>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</si>
  <si>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</si>
  <si>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</si>
  <si>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</si>
  <si>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</si>
  <si>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</si>
  <si>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</si>
  <si>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</si>
  <si>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</si>
  <si>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</si>
  <si>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</si>
  <si>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</si>
  <si>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</si>
  <si>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</si>
  <si>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</si>
  <si>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</si>
  <si>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</si>
  <si>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</si>
  <si>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</si>
  <si>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</si>
  <si>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</si>
  <si>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</si>
  <si>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</si>
  <si>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</si>
  <si>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</si>
  <si>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</si>
  <si>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</si>
  <si>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</si>
  <si>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</si>
  <si>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</si>
  <si>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</si>
  <si>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</si>
  <si>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</si>
  <si>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</si>
  <si>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</si>
  <si>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</si>
  <si>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</si>
  <si>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</si>
  <si>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</si>
  <si>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</si>
  <si>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</si>
  <si>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</si>
  <si>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</si>
  <si>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</si>
  <si>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</si>
  <si>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</si>
  <si>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</si>
  <si>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</si>
  <si>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</si>
  <si>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</si>
  <si>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</si>
  <si>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</si>
  <si>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</si>
  <si>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</si>
  <si>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</si>
  <si>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</si>
  <si>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</si>
  <si>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</si>
  <si>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</si>
  <si>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</si>
  <si>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</si>
  <si>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</si>
  <si>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</si>
  <si>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</si>
  <si>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</si>
  <si>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</si>
  <si>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</si>
  <si>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</si>
  <si>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</si>
  <si>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</si>
  <si>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</si>
  <si>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</si>
  <si>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</si>
  <si>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</si>
  <si>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</si>
  <si>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</si>
  <si>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</si>
  <si>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</si>
  <si>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</si>
  <si>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</si>
  <si>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</si>
  <si>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</si>
  <si>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</si>
  <si>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</si>
  <si>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</si>
  <si>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</si>
  <si>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</si>
  <si>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</si>
  <si>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</si>
  <si>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</si>
  <si>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</si>
  <si>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</si>
  <si>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</si>
  <si>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</si>
  <si>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</si>
  <si>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</si>
  <si>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</si>
  <si>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</si>
  <si>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</si>
  <si>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</si>
  <si>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</si>
  <si>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</si>
  <si>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</si>
  <si>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</si>
  <si>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</si>
  <si>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</si>
  <si>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</si>
  <si>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</si>
  <si>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</si>
  <si>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</si>
  <si>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</si>
  <si>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</si>
  <si>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</si>
  <si>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</si>
  <si>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</si>
  <si>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</si>
  <si>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</si>
  <si>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</si>
  <si>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</si>
  <si>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</si>
  <si>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</si>
  <si>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</si>
  <si>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</si>
  <si>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</si>
  <si>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</si>
  <si>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</si>
  <si>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</si>
  <si>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</si>
  <si>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</si>
  <si>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</si>
  <si>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</si>
  <si>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</si>
  <si>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</si>
  <si>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</si>
  <si>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</si>
  <si>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</si>
  <si>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</si>
  <si>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</si>
  <si>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</si>
  <si>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</si>
  <si>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</si>
  <si>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</si>
  <si>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</si>
  <si>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</si>
  <si>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</si>
  <si>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</si>
  <si>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</si>
  <si>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</si>
  <si>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</si>
  <si>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</si>
  <si>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</si>
  <si>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</si>
  <si>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</si>
  <si>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</si>
  <si>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</si>
  <si>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</si>
  <si>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</si>
  <si>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</si>
  <si>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</si>
  <si>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</si>
  <si>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</si>
  <si>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</si>
  <si>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</si>
  <si>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</si>
  <si>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</si>
  <si>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</si>
  <si>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</si>
  <si>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</si>
  <si>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</si>
  <si>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</si>
  <si>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</si>
  <si>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</si>
  <si>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</si>
  <si>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</si>
  <si>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</si>
  <si>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</si>
  <si>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</si>
  <si>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</si>
  <si>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</si>
  <si>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</si>
  <si>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</si>
  <si>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</si>
  <si>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</si>
  <si>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</si>
  <si>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</si>
  <si>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</si>
  <si>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</si>
  <si>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</si>
  <si>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</si>
  <si>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</si>
  <si>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</si>
  <si>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</si>
  <si>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</si>
  <si>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</si>
  <si>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</si>
  <si>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</si>
  <si>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</si>
  <si>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</si>
  <si>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</si>
  <si>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</si>
  <si>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</si>
  <si>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</si>
  <si>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</si>
  <si>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</si>
  <si>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</si>
  <si>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</si>
  <si>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</si>
  <si>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</si>
  <si>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</si>
  <si>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</si>
  <si>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</si>
  <si>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</si>
  <si>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</si>
  <si>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</si>
  <si>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</si>
  <si>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</si>
  <si>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</si>
  <si>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</si>
  <si>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</si>
  <si>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</si>
  <si>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</si>
  <si>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</si>
  <si>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</si>
  <si>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</si>
  <si>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</si>
  <si>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</si>
  <si>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</si>
  <si>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</si>
  <si>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</si>
  <si>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</si>
  <si>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</si>
  <si>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</si>
  <si>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</si>
  <si>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</si>
  <si>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</si>
  <si>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</si>
  <si>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</si>
  <si>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</si>
  <si>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</si>
  <si>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</si>
  <si>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</si>
  <si>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</si>
  <si>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</si>
  <si>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</si>
  <si>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</si>
  <si>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</si>
  <si>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</si>
  <si>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</si>
  <si>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</si>
  <si>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</si>
  <si>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</si>
  <si>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</si>
  <si>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</si>
  <si>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</si>
  <si>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</si>
  <si>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</si>
  <si>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</si>
  <si>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</si>
  <si>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</si>
  <si>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</si>
  <si>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</si>
  <si>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</si>
  <si>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</si>
  <si>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</si>
  <si>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</si>
  <si>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</si>
  <si>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</si>
  <si>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</si>
  <si>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</si>
  <si>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</si>
  <si>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</si>
  <si>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</si>
  <si>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</si>
  <si>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</si>
  <si>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</si>
  <si>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</si>
  <si>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</si>
  <si>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</si>
  <si>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</si>
  <si>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</si>
  <si>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</si>
  <si>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</si>
  <si>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</si>
  <si>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</si>
  <si>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</si>
  <si>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</si>
  <si>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</si>
  <si>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</si>
  <si>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</si>
  <si>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</si>
  <si>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</si>
  <si>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</si>
  <si>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</si>
  <si>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</si>
  <si>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</si>
  <si>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</si>
  <si>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</si>
  <si>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</si>
  <si>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</si>
  <si>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</si>
  <si>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</si>
  <si>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</si>
  <si>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</si>
  <si>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</si>
  <si>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</si>
  <si>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</si>
  <si>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</si>
  <si>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</si>
  <si>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</si>
  <si>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</si>
  <si>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</si>
  <si>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</si>
  <si>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</si>
  <si>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</si>
  <si>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</si>
  <si>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</si>
  <si>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</si>
  <si>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</si>
  <si>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</si>
  <si>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</si>
  <si>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</si>
  <si>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</si>
  <si>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</si>
  <si>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</si>
  <si>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</si>
  <si>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</si>
  <si>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</si>
  <si>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</si>
  <si>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</si>
  <si>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</si>
  <si>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</si>
  <si>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</si>
  <si>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</si>
  <si>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</si>
  <si>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</si>
  <si>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</si>
  <si>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</si>
  <si>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</si>
  <si>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</si>
  <si>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</si>
  <si>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</si>
  <si>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</si>
  <si>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</si>
  <si>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</si>
  <si>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</si>
  <si>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</si>
  <si>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</si>
  <si>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</si>
  <si>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</si>
  <si>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</si>
  <si>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</si>
  <si>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</si>
  <si>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</si>
  <si>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</si>
  <si>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</si>
  <si>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</si>
  <si>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</si>
  <si>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</si>
  <si>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</si>
  <si>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</si>
  <si>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</si>
  <si>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</si>
  <si>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</si>
  <si>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</si>
  <si>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</si>
  <si>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</si>
  <si>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</si>
  <si>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</si>
  <si>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</si>
  <si>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</si>
  <si>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</si>
  <si>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</si>
  <si>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</si>
  <si>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</si>
  <si>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</si>
  <si>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</si>
  <si>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</si>
  <si>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</si>
  <si>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</si>
  <si>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</si>
  <si>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</si>
  <si>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</si>
  <si>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</si>
  <si>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</si>
  <si>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</si>
  <si>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</si>
  <si>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</si>
  <si>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</si>
  <si>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</si>
  <si>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</si>
  <si>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</si>
  <si>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</si>
  <si>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</si>
  <si>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</si>
  <si>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</si>
  <si>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</si>
  <si>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</si>
  <si>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</si>
  <si>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</si>
  <si>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</si>
  <si>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</si>
  <si>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</si>
  <si>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</si>
  <si>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</si>
  <si>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</si>
  <si>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</si>
  <si>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</si>
  <si>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</si>
  <si>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</si>
  <si>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</si>
  <si>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</si>
  <si>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</si>
  <si>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</si>
  <si>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</si>
  <si>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</si>
  <si>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</si>
  <si>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</si>
  <si>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</si>
  <si>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</si>
  <si>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</si>
  <si>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</si>
  <si>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</si>
  <si>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</si>
  <si>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</si>
  <si>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</si>
  <si>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</si>
  <si>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</si>
  <si>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</si>
  <si>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</si>
  <si>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</si>
  <si>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</si>
  <si>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</si>
  <si>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</si>
  <si>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</si>
  <si>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</si>
  <si>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</si>
  <si>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</si>
  <si>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</si>
  <si>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</si>
  <si>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</si>
  <si>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</si>
  <si>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</si>
  <si>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</si>
  <si>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</si>
  <si>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</si>
  <si>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</si>
  <si>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</si>
  <si>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</si>
  <si>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</si>
  <si>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</si>
  <si>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</si>
  <si>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</si>
  <si>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</si>
  <si>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</si>
  <si>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</si>
  <si>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</si>
  <si>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</si>
  <si>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</si>
  <si>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</si>
  <si>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</si>
  <si>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</si>
  <si>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</si>
  <si>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</si>
  <si>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</si>
  <si>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</si>
  <si>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</si>
  <si>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</si>
  <si>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</si>
  <si>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</si>
  <si>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</si>
  <si>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</si>
  <si>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</si>
  <si>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</si>
  <si>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</si>
  <si>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</si>
  <si>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</si>
  <si>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</si>
  <si>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</si>
  <si>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</si>
  <si>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</si>
  <si>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</si>
  <si>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</si>
  <si>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</si>
  <si>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</si>
  <si>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</si>
  <si>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</si>
  <si>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</si>
  <si>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</si>
  <si>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</si>
  <si>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</si>
  <si>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</si>
  <si>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</si>
  <si>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</si>
  <si>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</si>
  <si>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</si>
  <si>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</si>
  <si>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</si>
  <si>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</si>
  <si>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</si>
  <si>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</si>
  <si>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</si>
  <si>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</si>
  <si>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</si>
  <si>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</si>
  <si>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</si>
  <si>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</si>
  <si>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</si>
  <si>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</si>
  <si>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</si>
  <si>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</si>
  <si>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</si>
  <si>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</si>
  <si>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</si>
  <si>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</si>
  <si>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</si>
  <si>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</si>
  <si>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</si>
  <si>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</si>
  <si>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</si>
  <si>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</si>
  <si>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</si>
  <si>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</si>
  <si>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</si>
  <si>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</si>
  <si>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</si>
  <si>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</si>
  <si>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</si>
  <si>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</si>
  <si>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</si>
  <si>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</si>
  <si>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</si>
  <si>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</si>
  <si>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</si>
  <si>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</si>
  <si>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</si>
  <si>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</si>
  <si>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</si>
  <si>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</si>
  <si>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</si>
  <si>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</si>
  <si>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</si>
  <si>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</si>
  <si>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</si>
  <si>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</si>
  <si>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</si>
  <si>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</si>
  <si>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</si>
  <si>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</si>
  <si>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</si>
  <si>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</si>
  <si>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</si>
  <si>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</si>
  <si>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</si>
  <si>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</si>
  <si>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</si>
  <si>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</si>
  <si>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</si>
  <si>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</si>
  <si>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</si>
  <si>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</si>
  <si>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</si>
  <si>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</si>
  <si>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</si>
  <si>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</si>
  <si>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</si>
  <si>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</si>
  <si>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</si>
  <si>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</si>
  <si>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</si>
  <si>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</si>
  <si>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</si>
  <si>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</si>
  <si>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</si>
  <si>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</si>
  <si>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</si>
  <si>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</si>
  <si>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</si>
  <si>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</si>
  <si>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</si>
  <si>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</si>
  <si>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</si>
  <si>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</si>
  <si>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</si>
  <si>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</si>
  <si>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</si>
  <si>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</si>
  <si>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</si>
  <si>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</si>
  <si>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</si>
  <si>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</si>
  <si>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</si>
  <si>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</si>
  <si>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</si>
  <si>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</si>
  <si>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</si>
  <si>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</si>
  <si>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</si>
  <si>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</si>
  <si>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</si>
  <si>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</si>
  <si>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</si>
  <si>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</si>
  <si>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</si>
  <si>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</si>
  <si>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</si>
  <si>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</si>
  <si>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</si>
  <si>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</si>
  <si>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</si>
  <si>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</si>
  <si>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</si>
  <si>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</si>
  <si>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</si>
  <si>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</si>
  <si>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</si>
  <si>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</si>
  <si>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</si>
  <si>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</si>
  <si>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</si>
  <si>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</si>
  <si>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</si>
  <si>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</si>
  <si>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</si>
  <si>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</si>
  <si>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</si>
  <si>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</si>
  <si>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</si>
  <si>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</si>
  <si>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</si>
  <si>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</si>
  <si>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</si>
  <si>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</si>
  <si>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</si>
  <si>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</si>
  <si>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</si>
  <si>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</si>
  <si>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</si>
  <si>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</si>
  <si>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</si>
  <si>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</si>
  <si>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</si>
  <si>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</si>
  <si>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</si>
  <si>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</si>
  <si>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</si>
  <si>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</si>
  <si>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</si>
  <si>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</si>
  <si>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</si>
  <si>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</si>
  <si>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</si>
  <si>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</si>
  <si>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</si>
  <si>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</si>
  <si>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</si>
  <si>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</si>
  <si>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</si>
  <si>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</si>
  <si>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</si>
  <si>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</si>
  <si>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</si>
  <si>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</si>
  <si>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</si>
  <si>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</si>
  <si>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</si>
  <si>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</si>
  <si>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</si>
  <si>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</si>
  <si>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</si>
  <si>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</si>
  <si>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</si>
  <si>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</si>
  <si>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</si>
  <si>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</si>
  <si>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</si>
  <si>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</si>
  <si>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</si>
  <si>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</si>
  <si>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</si>
  <si>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</si>
  <si>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</si>
  <si>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</si>
  <si>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</si>
  <si>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</si>
  <si>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</si>
  <si>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</si>
  <si>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</si>
  <si>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</si>
  <si>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</si>
  <si>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</si>
  <si>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</si>
  <si>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</si>
  <si>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</si>
  <si>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</si>
  <si>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</si>
  <si>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</si>
  <si>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</si>
  <si>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</si>
  <si>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</si>
  <si>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</si>
  <si>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</si>
  <si>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</si>
  <si>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</si>
  <si>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</si>
  <si>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</si>
  <si>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</si>
  <si>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</si>
  <si>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</si>
  <si>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</si>
  <si>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</si>
  <si>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</si>
  <si>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</si>
  <si>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</si>
  <si>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</si>
  <si>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</si>
  <si>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</si>
  <si>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</si>
  <si>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</si>
  <si>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</si>
  <si>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</si>
  <si>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</si>
  <si>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</si>
  <si>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</si>
  <si>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</si>
  <si>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</si>
  <si>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</si>
  <si>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</si>
  <si>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</si>
  <si>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</si>
  <si>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</si>
  <si>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</si>
  <si>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</si>
  <si>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</si>
  <si>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</si>
  <si>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</si>
  <si>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</si>
  <si>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</si>
  <si>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</si>
  <si>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</si>
  <si>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</si>
  <si>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</si>
  <si>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</si>
  <si>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</si>
  <si>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</si>
  <si>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</si>
  <si>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</si>
  <si>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</si>
  <si>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</si>
  <si>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</si>
  <si>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</si>
  <si>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</si>
  <si>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</si>
  <si>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</si>
  <si>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</si>
  <si>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</si>
  <si>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</si>
  <si>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</si>
  <si>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</si>
  <si>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</si>
  <si>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</si>
  <si>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</si>
  <si>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</si>
  <si>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</si>
  <si>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</si>
  <si>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</si>
  <si>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</si>
  <si>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</si>
  <si>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</si>
  <si>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</si>
  <si>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</si>
  <si>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</si>
  <si>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</si>
  <si>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</si>
  <si>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</si>
  <si>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</si>
  <si>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</si>
  <si>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</si>
  <si>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</si>
  <si>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</si>
  <si>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</si>
  <si>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</si>
  <si>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</si>
  <si>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</si>
  <si>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</si>
  <si>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</si>
  <si>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</si>
  <si>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</si>
  <si>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</si>
  <si>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</si>
  <si>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</si>
  <si>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</si>
  <si>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</si>
  <si>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</si>
  <si>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</si>
  <si>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</si>
  <si>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</si>
  <si>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</si>
  <si>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</si>
  <si>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</si>
  <si>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</si>
  <si>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</si>
  <si>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</si>
  <si>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</si>
  <si>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</si>
  <si>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</si>
  <si>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</si>
  <si>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</si>
  <si>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</si>
  <si>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</si>
  <si>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</si>
  <si>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</si>
  <si>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</si>
  <si>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</si>
  <si>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</si>
  <si>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</si>
  <si>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</si>
  <si>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</si>
  <si>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</si>
  <si>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</si>
  <si>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</si>
  <si>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</si>
  <si>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</si>
  <si>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</si>
  <si>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</si>
  <si>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</si>
  <si>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</si>
  <si>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</si>
  <si>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</si>
  <si>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</si>
  <si>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</si>
  <si>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</si>
  <si>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</si>
  <si>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</si>
  <si>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</si>
  <si>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</si>
  <si>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</si>
  <si>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</si>
  <si>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</si>
  <si>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</si>
  <si>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</si>
  <si>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</si>
  <si>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</si>
  <si>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</si>
  <si>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</si>
  <si>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</si>
  <si>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</si>
  <si>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</si>
  <si>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</si>
  <si>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</si>
  <si>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</si>
  <si>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</si>
  <si>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</si>
  <si>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</si>
  <si>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</si>
  <si>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</si>
  <si>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</si>
  <si>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</si>
  <si>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</si>
  <si>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</si>
  <si>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</si>
  <si>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</si>
  <si>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</si>
  <si>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</si>
  <si>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</si>
  <si>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</si>
  <si>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</si>
  <si>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</si>
  <si>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</si>
  <si>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</si>
  <si>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</si>
  <si>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</si>
  <si>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</si>
  <si>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</si>
  <si>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</si>
  <si>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</si>
  <si>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</si>
  <si>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</si>
  <si>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</si>
  <si>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</si>
  <si>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</si>
  <si>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</si>
  <si>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</si>
  <si>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</si>
  <si>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</si>
  <si>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</si>
  <si>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</si>
  <si>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</si>
  <si>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</si>
  <si>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</si>
  <si>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</si>
  <si>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</si>
  <si>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</si>
  <si>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</si>
  <si>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</si>
  <si>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</si>
  <si>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</si>
  <si>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</si>
  <si>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</si>
  <si>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</si>
  <si>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</si>
  <si>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</si>
  <si>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</si>
  <si>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</si>
  <si>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</si>
  <si>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</si>
  <si>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</si>
  <si>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</si>
  <si>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</si>
  <si>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</si>
  <si>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</si>
  <si>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</si>
  <si>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</si>
  <si>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</si>
  <si>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</si>
  <si>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</si>
  <si>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</si>
  <si>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</si>
  <si>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</si>
  <si>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</si>
  <si>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</si>
  <si>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</si>
  <si>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</si>
  <si>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</si>
  <si>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</si>
  <si>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</si>
  <si>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</si>
  <si>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</si>
  <si>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</si>
  <si>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</si>
  <si>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</si>
  <si>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</si>
  <si>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</si>
  <si>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</si>
  <si>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</si>
  <si>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</si>
  <si>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</si>
  <si>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</si>
  <si>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</si>
  <si>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</si>
  <si>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</si>
  <si>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</si>
  <si>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</si>
  <si>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</si>
  <si>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</si>
  <si>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</si>
  <si>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</si>
  <si>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</si>
  <si>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</si>
  <si>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</si>
  <si>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</si>
  <si>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</si>
  <si>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</si>
  <si>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</si>
  <si>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</si>
  <si>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</si>
  <si>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</si>
  <si>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</si>
  <si>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</si>
  <si>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</si>
  <si>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</si>
  <si>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</si>
  <si>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</si>
  <si>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</si>
  <si>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</si>
  <si>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</si>
  <si>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</si>
  <si>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</si>
  <si>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</si>
  <si>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</si>
  <si>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</si>
  <si>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</si>
  <si>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</si>
  <si>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</si>
  <si>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</si>
  <si>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</si>
  <si>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</si>
  <si>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</si>
  <si>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</si>
  <si>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</si>
  <si>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</si>
  <si>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</si>
  <si>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</si>
  <si>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</si>
  <si>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</si>
  <si>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</si>
  <si>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</si>
  <si>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</si>
  <si>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</si>
  <si>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</si>
  <si>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</si>
  <si>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</si>
  <si>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</si>
  <si>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</si>
  <si>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</si>
  <si>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</si>
  <si>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</si>
  <si>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</si>
  <si>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</si>
  <si>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</si>
  <si>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</si>
  <si>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</si>
  <si>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</si>
  <si>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</si>
  <si>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</si>
  <si>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</si>
  <si>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</si>
  <si>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</si>
  <si>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</si>
  <si>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</si>
  <si>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</si>
  <si>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</si>
  <si>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</si>
  <si>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</si>
  <si>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</si>
  <si>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</si>
  <si>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</si>
  <si>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</si>
  <si>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</si>
  <si>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</si>
  <si>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</si>
  <si>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</si>
  <si>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</si>
  <si>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</si>
  <si>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</si>
  <si>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</si>
  <si>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</si>
  <si>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</si>
  <si>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</si>
  <si>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</si>
  <si>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</si>
  <si>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</si>
  <si>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</si>
  <si>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</si>
  <si>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</si>
  <si>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</si>
  <si>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</si>
  <si>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</si>
  <si>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</si>
  <si>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</si>
  <si>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</si>
  <si>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</si>
  <si>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</si>
  <si>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</si>
  <si>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</si>
  <si>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</si>
  <si>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</si>
  <si>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</si>
  <si>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</si>
  <si>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</si>
  <si>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</si>
  <si>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</si>
  <si>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</si>
  <si>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</si>
  <si>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</si>
  <si>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</si>
  <si>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</si>
  <si>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</si>
  <si>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</si>
  <si>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</si>
  <si>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</si>
  <si>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</si>
  <si>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</si>
  <si>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</si>
  <si>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</si>
  <si>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</si>
  <si>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</si>
  <si>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</si>
  <si>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</si>
  <si>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</si>
  <si>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</si>
  <si>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</si>
  <si>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</si>
  <si>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</si>
  <si>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</si>
  <si>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</si>
  <si>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</si>
  <si>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</si>
  <si>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</si>
  <si>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</si>
  <si>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</si>
  <si>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</si>
  <si>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</si>
  <si>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</si>
  <si>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</si>
  <si>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</si>
  <si>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</si>
  <si>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</si>
  <si>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</si>
  <si>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</si>
  <si>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</si>
  <si>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</si>
  <si>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</si>
  <si>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</si>
  <si>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</si>
  <si>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</si>
  <si>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</si>
  <si>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</si>
  <si>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</si>
  <si>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</si>
  <si>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</si>
  <si>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</si>
  <si>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</si>
  <si>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</si>
  <si>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</si>
  <si>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</si>
  <si>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</si>
  <si>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</si>
  <si>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</si>
  <si>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</si>
  <si>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</si>
  <si>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</si>
  <si>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</si>
  <si>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</si>
  <si>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</si>
  <si>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</si>
  <si>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</si>
  <si>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</si>
  <si>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</si>
  <si>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</si>
  <si>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</si>
  <si>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</si>
  <si>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</si>
  <si>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</si>
  <si>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</si>
  <si>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</si>
  <si>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</si>
  <si>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</si>
  <si>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</si>
  <si>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</si>
  <si>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</si>
  <si>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</si>
  <si>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</si>
  <si>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</si>
  <si>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</si>
  <si>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</si>
  <si>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</si>
  <si>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</si>
  <si>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</si>
  <si>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</si>
  <si>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</si>
  <si>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</si>
  <si>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</si>
  <si>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</si>
  <si>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</si>
  <si>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</si>
  <si>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</si>
  <si>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</si>
  <si>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</si>
  <si>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</si>
  <si>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</si>
  <si>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</si>
  <si>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</si>
  <si>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</si>
  <si>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</si>
  <si>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</si>
  <si>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</si>
  <si>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</si>
  <si>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</si>
  <si>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</si>
  <si>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</si>
  <si>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</si>
  <si>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</si>
  <si>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</si>
  <si>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</si>
  <si>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</si>
  <si>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</si>
  <si>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</si>
  <si>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</si>
  <si>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</si>
  <si>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</si>
  <si>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</si>
  <si>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</si>
  <si>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</si>
  <si>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</si>
  <si>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</si>
  <si>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</si>
  <si>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</si>
  <si>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</si>
  <si>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</si>
  <si>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</si>
  <si>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</si>
  <si>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</si>
  <si>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</si>
  <si>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</si>
  <si>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</si>
  <si>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</si>
  <si>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</si>
  <si>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</si>
  <si>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</si>
  <si>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</si>
  <si>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</si>
  <si>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</si>
  <si>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</si>
  <si>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</si>
  <si>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</si>
  <si>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</si>
  <si>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</si>
  <si>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</si>
  <si>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</si>
  <si>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</si>
  <si>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</si>
  <si>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</si>
  <si>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</si>
  <si>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</si>
  <si>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</si>
  <si>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</si>
  <si>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</si>
  <si>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</si>
  <si>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</si>
  <si>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</si>
  <si>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</si>
  <si>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</si>
  <si>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</si>
  <si>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</si>
  <si>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</si>
  <si>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</si>
  <si>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</si>
  <si>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</si>
  <si>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</si>
  <si>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</si>
  <si>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</si>
  <si>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</si>
  <si>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</si>
  <si>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</si>
  <si>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</si>
  <si>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</si>
  <si>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</si>
  <si>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</si>
  <si>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</si>
  <si>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</si>
  <si>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</si>
  <si>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</si>
  <si>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</si>
  <si>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</si>
  <si>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</si>
  <si>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</si>
  <si>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</si>
  <si>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</si>
  <si>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</si>
  <si>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</si>
  <si>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</si>
  <si>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</si>
  <si>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</si>
  <si>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</si>
  <si>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</si>
  <si>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</si>
  <si>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</si>
  <si>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</si>
  <si>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</si>
  <si>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</si>
  <si>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</si>
  <si>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</si>
  <si>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</si>
  <si>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</si>
  <si>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</si>
  <si>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</si>
  <si>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</si>
  <si>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</si>
  <si>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</si>
  <si>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</si>
  <si>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</si>
  <si>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</si>
  <si>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</si>
  <si>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</si>
  <si>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</si>
  <si>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</si>
  <si>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</si>
  <si>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</si>
  <si>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</si>
  <si>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</si>
  <si>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</si>
  <si>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</si>
  <si>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</si>
  <si>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</si>
  <si>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</si>
  <si>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</si>
  <si>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</si>
  <si>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</si>
  <si>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</si>
  <si>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</si>
  <si>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</si>
  <si>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</si>
  <si>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</si>
  <si>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</si>
  <si>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</si>
  <si>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</si>
  <si>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</si>
  <si>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</si>
  <si>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</si>
  <si>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</si>
  <si>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</si>
  <si>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</si>
  <si>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</si>
  <si>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</si>
  <si>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</si>
  <si>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</si>
  <si>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</si>
  <si>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</si>
  <si>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</si>
  <si>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</si>
  <si>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</si>
  <si>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</si>
  <si>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</si>
  <si>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</si>
  <si>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</si>
  <si>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</si>
  <si>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</si>
  <si>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</si>
  <si>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</si>
  <si>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</si>
  <si>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</si>
  <si>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</si>
  <si>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</si>
  <si>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</si>
  <si>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</si>
  <si>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</si>
  <si>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</si>
  <si>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</si>
  <si>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</si>
  <si>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</si>
  <si>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</si>
  <si>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</si>
  <si>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</si>
  <si>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</si>
  <si>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</si>
  <si>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</si>
  <si>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</si>
  <si>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</si>
  <si>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</si>
  <si>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</si>
  <si>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</si>
  <si>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</si>
  <si>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</si>
  <si>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</si>
  <si>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</si>
  <si>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</si>
  <si>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</si>
  <si>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</si>
  <si>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</si>
  <si>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</si>
  <si>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</si>
  <si>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</si>
  <si>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</si>
  <si>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</si>
  <si>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</si>
  <si>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</si>
  <si>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</si>
  <si>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</si>
  <si>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</si>
  <si>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</si>
  <si>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</si>
  <si>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</si>
  <si>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</si>
  <si>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</si>
  <si>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</si>
  <si>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</si>
  <si>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</si>
  <si>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</si>
  <si>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</si>
  <si>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</si>
  <si>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</si>
  <si>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</si>
  <si>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</si>
  <si>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</si>
  <si>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</si>
  <si>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</si>
  <si>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</si>
  <si>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</si>
  <si>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</si>
  <si>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</si>
  <si>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</si>
  <si>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</si>
  <si>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</si>
  <si>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</si>
  <si>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</si>
  <si>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</si>
  <si>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</si>
  <si>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</si>
  <si>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</si>
  <si>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</si>
  <si>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</si>
  <si>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</si>
  <si>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</si>
  <si>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</si>
  <si>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</si>
  <si>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</si>
  <si>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</si>
  <si>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</si>
  <si>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</si>
  <si>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</si>
  <si>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</si>
  <si>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</si>
  <si>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</si>
  <si>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</si>
  <si>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</si>
  <si>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</si>
  <si>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</si>
  <si>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</si>
  <si>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</si>
  <si>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</si>
  <si>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</si>
  <si>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</si>
  <si>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</si>
  <si>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</si>
  <si>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</si>
  <si>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</si>
  <si>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</si>
  <si>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</si>
  <si>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</si>
  <si>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</si>
  <si>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</si>
  <si>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</si>
  <si>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</si>
  <si>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</si>
  <si>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</si>
  <si>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</si>
  <si>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</si>
  <si>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</si>
  <si>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</si>
  <si>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</si>
  <si>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</si>
  <si>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</si>
  <si>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</si>
  <si>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</si>
  <si>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</si>
  <si>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</si>
  <si>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</si>
  <si>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</si>
  <si>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</si>
  <si>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</si>
  <si>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</si>
  <si>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</si>
  <si>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</si>
  <si>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</si>
  <si>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</si>
  <si>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</si>
  <si>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</si>
  <si>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</si>
  <si>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</si>
  <si>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</si>
  <si>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</si>
  <si>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</si>
  <si>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</si>
  <si>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</si>
  <si>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</si>
  <si>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</si>
  <si>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</si>
  <si>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</si>
  <si>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</si>
  <si>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</si>
  <si>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</si>
  <si>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</si>
  <si>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</si>
  <si>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</si>
  <si>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</si>
  <si>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</si>
  <si>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</si>
  <si>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</si>
  <si>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</si>
  <si>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</si>
  <si>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</si>
  <si>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</si>
  <si>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</si>
  <si>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</si>
  <si>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</si>
  <si>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</si>
  <si>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</si>
  <si>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</si>
  <si>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</si>
  <si>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</si>
  <si>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</si>
  <si>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</si>
  <si>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</si>
  <si>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</si>
  <si>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</si>
  <si>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</si>
  <si>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</si>
  <si>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</si>
  <si>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</si>
  <si>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</si>
  <si>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</si>
  <si>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</si>
  <si>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</si>
  <si>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</si>
  <si>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</si>
  <si>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</si>
  <si>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</si>
  <si>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</si>
  <si>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</si>
  <si>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</si>
  <si>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</si>
  <si>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</si>
  <si>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</si>
  <si>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</si>
  <si>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</si>
  <si>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</si>
  <si>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</si>
  <si>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</si>
  <si>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</si>
  <si>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</si>
  <si>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</si>
  <si>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</si>
  <si>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</si>
  <si>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</si>
  <si>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</si>
  <si>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</si>
  <si>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</si>
  <si>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</si>
  <si>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</si>
  <si>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</si>
  <si>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</si>
  <si>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</si>
  <si>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</si>
  <si>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</si>
  <si>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</si>
  <si>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</si>
  <si>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</si>
  <si>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</si>
  <si>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</si>
  <si>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</si>
  <si>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</si>
  <si>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</si>
  <si>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</si>
  <si>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</si>
  <si>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</si>
  <si>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</si>
  <si>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</si>
  <si>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</si>
  <si>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</si>
  <si>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</si>
  <si>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</si>
  <si>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</si>
  <si>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</si>
  <si>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</si>
  <si>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</si>
  <si>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</si>
  <si>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</si>
  <si>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</si>
  <si>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</si>
  <si>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</si>
  <si>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</si>
  <si>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</si>
  <si>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</si>
  <si>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</si>
  <si>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</si>
  <si>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</si>
  <si>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</si>
  <si>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</si>
  <si>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</si>
  <si>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</si>
  <si>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</si>
  <si>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</si>
  <si>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</si>
  <si>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</si>
  <si>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</si>
  <si>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</si>
  <si>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</si>
  <si>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</si>
  <si>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</si>
  <si>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</si>
  <si>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</si>
  <si>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</si>
  <si>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</si>
  <si>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</si>
  <si>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</si>
  <si>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</si>
  <si>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</si>
  <si>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</si>
  <si>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</si>
  <si>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</si>
  <si>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</si>
  <si>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</si>
  <si>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</si>
  <si>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</si>
  <si>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</si>
  <si>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</si>
  <si>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</si>
  <si>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</si>
  <si>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</si>
  <si>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</si>
  <si>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</si>
  <si>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</si>
  <si>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</si>
  <si>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</si>
  <si>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</si>
  <si>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</si>
  <si>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</si>
  <si>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</si>
  <si>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</si>
  <si>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</si>
  <si>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</si>
  <si>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</si>
  <si>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</si>
  <si>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</si>
  <si>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</si>
  <si>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</si>
  <si>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</si>
  <si>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</si>
  <si>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</si>
  <si>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</si>
  <si>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</si>
  <si>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</si>
  <si>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</si>
  <si>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</si>
  <si>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</si>
  <si>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</si>
  <si>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</si>
  <si>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</si>
  <si>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</si>
  <si>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</si>
  <si>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</si>
  <si>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</si>
  <si>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</si>
  <si>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</si>
  <si>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</si>
  <si>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</si>
  <si>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</si>
  <si>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</si>
  <si>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</si>
  <si>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</si>
  <si>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</si>
  <si>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</si>
  <si>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</si>
  <si>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</si>
  <si>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</si>
  <si>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</si>
  <si>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</si>
  <si>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</si>
  <si>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</si>
  <si>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</si>
  <si>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</si>
  <si>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</si>
  <si>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</si>
  <si>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</si>
  <si>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</si>
  <si>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</si>
  <si>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</si>
  <si>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</si>
  <si>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</si>
  <si>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</si>
  <si>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</si>
  <si>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</si>
  <si>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</si>
  <si>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</si>
  <si>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</si>
  <si>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</si>
  <si>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</si>
  <si>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</si>
  <si>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</si>
  <si>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</si>
  <si>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</si>
  <si>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</si>
  <si>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</si>
  <si>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</si>
  <si>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</si>
  <si>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</si>
  <si>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</si>
  <si>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</si>
  <si>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</si>
  <si>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</si>
  <si>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</si>
  <si>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</si>
  <si>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</si>
  <si>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</si>
  <si>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</si>
  <si>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</si>
  <si>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</si>
  <si>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</si>
  <si>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</si>
  <si>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</si>
  <si>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</si>
  <si>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</si>
  <si>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</si>
  <si>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</si>
  <si>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</si>
  <si>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</si>
  <si>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</si>
  <si>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</si>
  <si>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</si>
  <si>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</si>
  <si>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</si>
  <si>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</si>
  <si>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</si>
  <si>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</si>
  <si>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</si>
  <si>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</si>
  <si>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</si>
  <si>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</si>
  <si>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</si>
  <si>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</si>
  <si>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</si>
  <si>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</si>
  <si>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</si>
  <si>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</si>
  <si>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</si>
  <si>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</si>
  <si>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</si>
  <si>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</si>
  <si>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</si>
  <si>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</si>
  <si>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</si>
  <si>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</si>
  <si>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</si>
  <si>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</si>
  <si>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</si>
  <si>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</si>
  <si>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</si>
  <si>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</si>
  <si>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</si>
  <si>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</si>
  <si>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</si>
  <si>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</si>
  <si>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</si>
  <si>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</si>
  <si>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</si>
  <si>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</si>
  <si>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</si>
  <si>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</si>
  <si>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</si>
  <si>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</si>
  <si>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</si>
  <si>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</si>
  <si>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</si>
  <si>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</si>
  <si>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</si>
  <si>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</si>
  <si>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</si>
  <si>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</si>
  <si>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</si>
  <si>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</si>
  <si>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</si>
  <si>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</si>
  <si>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</si>
  <si>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</si>
  <si>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</si>
  <si>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</si>
  <si>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</si>
  <si>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</si>
  <si>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</si>
  <si>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</si>
  <si>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</si>
  <si>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</si>
  <si>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</si>
  <si>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</si>
  <si>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</si>
  <si>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</si>
  <si>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</si>
  <si>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</si>
  <si>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</si>
  <si>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</si>
  <si>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</si>
  <si>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</si>
  <si>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</si>
  <si>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</si>
  <si>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</si>
  <si>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</si>
  <si>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</si>
  <si>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</si>
  <si>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</si>
  <si>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</si>
  <si>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</si>
  <si>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</si>
  <si>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</si>
  <si>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</si>
  <si>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</si>
  <si>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</si>
  <si>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</si>
  <si>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</si>
  <si>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</si>
  <si>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</si>
  <si>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</si>
  <si>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</si>
  <si>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</si>
  <si>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</si>
  <si>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</si>
  <si>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</si>
  <si>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</si>
  <si>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</si>
  <si>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</si>
  <si>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</si>
  <si>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</si>
  <si>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</si>
  <si>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</si>
  <si>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</si>
  <si>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</si>
  <si>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</si>
  <si>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</si>
  <si>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</si>
  <si>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</si>
  <si>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</si>
  <si>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</si>
  <si>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</si>
  <si>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</si>
  <si>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</si>
  <si>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</si>
  <si>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</si>
  <si>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</si>
  <si>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</si>
  <si>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</si>
  <si>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</si>
  <si>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</si>
  <si>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</si>
  <si>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</si>
  <si>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</si>
  <si>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</si>
  <si>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</si>
  <si>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</si>
  <si>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</si>
  <si>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</si>
  <si>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</si>
  <si>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</si>
  <si>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</si>
  <si>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</si>
  <si>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</si>
  <si>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</si>
  <si>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</si>
  <si>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</si>
  <si>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</si>
  <si>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</si>
  <si>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</si>
  <si>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</si>
  <si>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</si>
  <si>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</si>
  <si>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</si>
  <si>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</si>
  <si>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</si>
  <si>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</si>
  <si>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</si>
  <si>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</si>
  <si>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</si>
  <si>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</si>
  <si>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</si>
  <si>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</si>
  <si>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</si>
  <si>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</si>
  <si>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</si>
  <si>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</si>
  <si>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</si>
  <si>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</si>
  <si>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</si>
  <si>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</si>
  <si>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</si>
  <si>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</si>
  <si>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</si>
  <si>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</si>
  <si>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</si>
  <si>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</si>
  <si>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</si>
  <si>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</si>
  <si>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</si>
  <si>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</si>
  <si>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</si>
  <si>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</si>
  <si>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</si>
  <si>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</si>
  <si>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</si>
  <si>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</si>
  <si>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</si>
  <si>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</si>
  <si>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</si>
  <si>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</si>
  <si>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</si>
  <si>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</si>
  <si>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</si>
  <si>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</si>
  <si>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</si>
  <si>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</si>
  <si>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</si>
  <si>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</si>
  <si>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</si>
  <si>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</si>
  <si>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</si>
  <si>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</si>
  <si>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</si>
  <si>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</si>
  <si>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</si>
  <si>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</si>
  <si>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</si>
  <si>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</si>
  <si>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</si>
  <si>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</si>
  <si>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</si>
  <si>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</si>
  <si>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</si>
  <si>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</si>
  <si>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</si>
  <si>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</si>
  <si>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</si>
  <si>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</si>
  <si>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</si>
  <si>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</si>
  <si>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</si>
  <si>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</si>
  <si>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</si>
  <si>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</si>
  <si>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</si>
  <si>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</si>
  <si>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</si>
  <si>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</si>
  <si>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</si>
  <si>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</si>
  <si>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</si>
  <si>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</si>
  <si>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</si>
  <si>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</si>
  <si>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</si>
  <si>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</si>
  <si>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</si>
  <si>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</si>
  <si>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</si>
  <si>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</si>
  <si>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</si>
  <si>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</si>
  <si>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</si>
  <si>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</si>
  <si>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</si>
  <si>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</si>
  <si>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</si>
  <si>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</si>
  <si>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</si>
  <si>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</si>
  <si>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</si>
  <si>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</si>
  <si>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</si>
  <si>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</si>
  <si>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</si>
  <si>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</si>
  <si>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</si>
  <si>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</si>
  <si>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</si>
  <si>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</si>
  <si>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</si>
  <si>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</si>
  <si>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</si>
  <si>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</si>
  <si>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</si>
  <si>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</si>
  <si>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</si>
  <si>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</si>
  <si>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</si>
  <si>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</si>
  <si>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</si>
  <si>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</si>
  <si>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</si>
  <si>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</si>
  <si>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</si>
  <si>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</si>
  <si>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</si>
  <si>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</si>
  <si>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</si>
  <si>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</si>
  <si>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</si>
  <si>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</si>
  <si>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</si>
  <si>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</si>
  <si>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</si>
  <si>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</si>
  <si>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</si>
  <si>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</si>
  <si>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</si>
  <si>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</si>
  <si>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</si>
  <si>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</si>
  <si>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</si>
  <si>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</si>
  <si>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</si>
  <si>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</si>
  <si>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</si>
  <si>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</si>
  <si>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</si>
  <si>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</si>
  <si>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</si>
  <si>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</si>
  <si>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</si>
  <si>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</si>
  <si>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</si>
  <si>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</si>
  <si>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</si>
  <si>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</si>
  <si>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</si>
  <si>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</si>
  <si>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</si>
  <si>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</si>
  <si>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</si>
  <si>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</si>
  <si>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</si>
  <si>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</si>
  <si>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</si>
  <si>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</si>
  <si>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</si>
  <si>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</si>
  <si>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</si>
  <si>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</si>
  <si>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</si>
  <si>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</si>
  <si>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</si>
  <si>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</si>
  <si>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</si>
  <si>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</si>
  <si>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</si>
  <si>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</si>
  <si>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</si>
  <si>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</si>
  <si>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</si>
  <si>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</si>
  <si>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</si>
  <si>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</si>
  <si>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</si>
  <si>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</si>
  <si>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</si>
  <si>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</si>
  <si>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</si>
  <si>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</si>
  <si>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</si>
  <si>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</si>
  <si>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</si>
  <si>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</si>
  <si>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</si>
  <si>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</si>
  <si>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</si>
  <si>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</si>
  <si>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</si>
  <si>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</si>
  <si>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</si>
  <si>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</si>
  <si>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</si>
  <si>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</si>
  <si>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</si>
  <si>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</si>
  <si>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</si>
  <si>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</si>
  <si>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</si>
  <si>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</si>
  <si>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</si>
  <si>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</si>
  <si>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</si>
  <si>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</si>
  <si>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</si>
  <si>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</si>
  <si>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</si>
  <si>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</si>
  <si>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</si>
  <si>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</si>
  <si>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</si>
  <si>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</si>
  <si>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</si>
  <si>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</si>
  <si>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</si>
  <si>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</si>
  <si>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</si>
  <si>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</si>
  <si>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</si>
  <si>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</si>
  <si>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</si>
  <si>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</si>
  <si>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</si>
  <si>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</si>
  <si>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</si>
  <si>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</si>
  <si>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</si>
  <si>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</si>
  <si>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</si>
  <si>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</si>
  <si>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</si>
  <si>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</si>
  <si>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</si>
  <si>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</si>
  <si>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</si>
  <si>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</si>
  <si>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</si>
  <si>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</si>
  <si>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</si>
  <si>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</si>
  <si>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</si>
  <si>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</si>
  <si>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</si>
  <si>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</si>
  <si>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</si>
  <si>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</si>
  <si>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</si>
  <si>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</si>
  <si>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</si>
  <si>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</si>
  <si>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</si>
  <si>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</si>
  <si>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</si>
  <si>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</si>
  <si>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</si>
  <si>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</si>
  <si>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</si>
  <si>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</si>
  <si>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</si>
  <si>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</si>
  <si>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</si>
  <si>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</si>
  <si>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</si>
  <si>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</si>
  <si>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</si>
  <si>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</si>
  <si>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</si>
  <si>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</si>
  <si>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</si>
  <si>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</si>
  <si>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</si>
  <si>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</si>
  <si>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</si>
  <si>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</si>
  <si>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</si>
  <si>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</si>
  <si>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</si>
  <si>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</si>
  <si>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</si>
  <si>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</si>
  <si>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</si>
  <si>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</si>
  <si>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</si>
  <si>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</si>
  <si>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</si>
  <si>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</si>
  <si>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</si>
  <si>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</si>
  <si>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</si>
  <si>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</si>
  <si>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</si>
  <si>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</si>
  <si>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</si>
  <si>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</si>
  <si>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</si>
  <si>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</si>
  <si>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</si>
  <si>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</si>
  <si>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</si>
  <si>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</si>
  <si>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</si>
  <si>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</si>
  <si>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</si>
  <si>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</si>
  <si>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</si>
  <si>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</si>
  <si>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</si>
  <si>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</si>
  <si>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</si>
  <si>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</si>
  <si>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</si>
  <si>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</si>
  <si>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</si>
  <si>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</si>
  <si>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</si>
  <si>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</si>
  <si>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</si>
  <si>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</si>
  <si>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</si>
  <si>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</si>
  <si>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</si>
  <si>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</si>
  <si>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</si>
  <si>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</si>
  <si>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</si>
  <si>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</si>
  <si>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</si>
  <si>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</si>
  <si>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</si>
  <si>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</si>
  <si>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</si>
  <si>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</si>
  <si>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</si>
  <si>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</si>
  <si>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</si>
  <si>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</si>
  <si>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</si>
  <si>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</si>
  <si>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</si>
  <si>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</si>
  <si>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</si>
  <si>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</si>
  <si>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</si>
  <si>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</si>
  <si>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</si>
  <si>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</si>
  <si>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</si>
  <si>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</si>
  <si>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</si>
  <si>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</si>
  <si>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</si>
  <si>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</si>
  <si>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</si>
  <si>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</si>
  <si>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</si>
  <si>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</si>
  <si>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</si>
  <si>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</si>
  <si>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</si>
  <si>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</si>
  <si>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</si>
  <si>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</si>
  <si>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</si>
  <si>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</si>
  <si>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</si>
  <si>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</si>
  <si>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</si>
  <si>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</si>
  <si>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</si>
  <si>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</si>
  <si>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</si>
  <si>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</si>
  <si>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</si>
  <si>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</si>
  <si>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</si>
  <si>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</si>
  <si>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</si>
  <si>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</si>
  <si>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</si>
  <si>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</si>
  <si>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</si>
  <si>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</si>
  <si>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</si>
  <si>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</si>
  <si>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</si>
  <si>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</si>
  <si>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</si>
  <si>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</si>
  <si>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</si>
  <si>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</si>
  <si>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</si>
  <si>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</si>
  <si>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</si>
  <si>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</si>
  <si>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</si>
  <si>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</si>
  <si>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</si>
  <si>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</si>
  <si>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</si>
  <si>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</si>
  <si>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</si>
  <si>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</si>
  <si>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</si>
  <si>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</si>
  <si>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</si>
  <si>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</si>
  <si>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</si>
  <si>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</si>
  <si>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</si>
  <si>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</si>
  <si>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</si>
  <si>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</si>
  <si>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</si>
  <si>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</si>
  <si>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</si>
  <si>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</si>
  <si>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</si>
  <si>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</si>
  <si>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</si>
  <si>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</si>
  <si>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</si>
  <si>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</si>
  <si>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</si>
  <si>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</si>
  <si>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</si>
  <si>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</si>
  <si>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</si>
  <si>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</si>
  <si>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</si>
  <si>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</si>
  <si>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</si>
  <si>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</si>
  <si>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</si>
  <si>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</si>
  <si>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</si>
  <si>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</si>
  <si>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</si>
  <si>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</si>
  <si>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</si>
  <si>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</si>
  <si>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</si>
  <si>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</si>
  <si>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</si>
  <si>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</si>
  <si>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</si>
  <si>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</si>
  <si>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</si>
  <si>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</si>
  <si>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</si>
  <si>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</si>
  <si>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</si>
  <si>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</si>
  <si>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</si>
  <si>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</si>
  <si>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</si>
  <si>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</si>
  <si>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</si>
  <si>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</si>
  <si>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</si>
  <si>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</si>
  <si>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</si>
  <si>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</si>
  <si>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</si>
  <si>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</si>
  <si>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</si>
  <si>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</si>
  <si>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</si>
  <si>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</si>
  <si>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</si>
  <si>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</si>
  <si>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</si>
  <si>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</si>
  <si>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</si>
  <si>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</si>
  <si>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</si>
  <si>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</si>
  <si>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</si>
  <si>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</si>
  <si>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</si>
  <si>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</si>
  <si>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</si>
  <si>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</si>
  <si>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</si>
  <si>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</si>
  <si>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</si>
  <si>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</si>
  <si>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</si>
  <si>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</si>
  <si>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</si>
  <si>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</si>
  <si>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</si>
  <si>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</si>
  <si>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</si>
  <si>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</si>
  <si>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</si>
  <si>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</si>
  <si>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</si>
  <si>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</si>
  <si>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</si>
  <si>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</si>
  <si>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</si>
  <si>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</si>
  <si>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</si>
  <si>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</si>
  <si>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</si>
  <si>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</si>
  <si>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</si>
  <si>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</si>
  <si>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</si>
  <si>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</si>
  <si>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</si>
  <si>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</si>
  <si>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</si>
  <si>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</si>
  <si>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</si>
  <si>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</si>
  <si>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</si>
  <si>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</si>
  <si>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</si>
  <si>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</si>
  <si>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</si>
  <si>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</si>
  <si>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</si>
  <si>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</si>
  <si>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</si>
  <si>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</si>
  <si>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</si>
  <si>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</si>
  <si>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</si>
  <si>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</si>
  <si>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</si>
  <si>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</si>
  <si>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</si>
  <si>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</si>
  <si>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</si>
  <si>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</si>
  <si>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</si>
  <si>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</si>
  <si>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</si>
  <si>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</si>
  <si>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</si>
  <si>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</si>
  <si>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</si>
  <si>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</si>
  <si>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</si>
  <si>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</si>
  <si>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</si>
  <si>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</si>
  <si>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</si>
  <si>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</si>
  <si>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</si>
  <si>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</si>
  <si>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</si>
  <si>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</si>
  <si>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</si>
  <si>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</si>
  <si>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</si>
  <si>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</si>
  <si>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</si>
  <si>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</si>
  <si>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</si>
  <si>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</si>
  <si>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</si>
  <si>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</si>
  <si>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</si>
  <si>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</si>
  <si>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</si>
  <si>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</si>
  <si>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</si>
  <si>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</si>
  <si>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</si>
  <si>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</si>
  <si>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</si>
  <si>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</si>
  <si>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</si>
  <si>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</si>
  <si>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</si>
  <si>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</si>
  <si>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</si>
  <si>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</si>
  <si>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</si>
  <si>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</si>
  <si>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</si>
  <si>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</si>
  <si>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</si>
  <si>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</si>
  <si>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</si>
  <si>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</si>
  <si>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</si>
  <si>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</si>
  <si>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</si>
  <si>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</si>
  <si>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</si>
  <si>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</si>
  <si>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</si>
  <si>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</si>
  <si>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</si>
  <si>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</si>
  <si>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</si>
  <si>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</si>
  <si>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</si>
  <si>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</si>
  <si>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</si>
  <si>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</si>
  <si>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</si>
  <si>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</si>
  <si>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</si>
  <si>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</si>
  <si>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</si>
  <si>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</si>
  <si>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</si>
  <si>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</si>
  <si>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</si>
  <si>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</si>
  <si>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</si>
  <si>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</si>
  <si>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</si>
  <si>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</si>
  <si>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</si>
  <si>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</si>
  <si>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</si>
  <si>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</si>
  <si>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</si>
  <si>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</si>
  <si>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</si>
  <si>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</si>
  <si>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</si>
  <si>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</si>
  <si>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</si>
  <si>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</si>
  <si>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</si>
  <si>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</si>
  <si>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</si>
  <si>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</si>
  <si>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</si>
  <si>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</si>
  <si>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</si>
  <si>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</si>
  <si>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</si>
  <si>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</si>
  <si>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</si>
  <si>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</si>
  <si>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</si>
  <si>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</si>
  <si>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</si>
  <si>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</si>
  <si>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</si>
  <si>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</si>
  <si>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</si>
  <si>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</si>
  <si>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</si>
  <si>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</si>
  <si>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</si>
  <si>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</si>
  <si>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</si>
  <si>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</si>
  <si>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</si>
  <si>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</si>
  <si>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</si>
  <si>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</si>
  <si>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</si>
  <si>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</si>
  <si>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</si>
  <si>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</si>
  <si>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</si>
  <si>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</si>
  <si>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</si>
  <si>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</si>
  <si>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</si>
  <si>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</si>
  <si>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</si>
  <si>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</si>
  <si>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</si>
  <si>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</si>
  <si>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</si>
  <si>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</si>
  <si>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</si>
  <si>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</si>
  <si>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</si>
  <si>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</si>
  <si>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</si>
  <si>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</si>
  <si>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</si>
  <si>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</si>
  <si>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</si>
  <si>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</si>
  <si>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</si>
  <si>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</si>
  <si>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</si>
  <si>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</si>
  <si>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</si>
  <si>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</si>
  <si>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</si>
  <si>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</si>
  <si>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</si>
  <si>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</si>
  <si>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</si>
  <si>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</si>
  <si>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</si>
  <si>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</si>
  <si>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</si>
  <si>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</si>
  <si>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</si>
  <si>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</si>
  <si>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</si>
  <si>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</si>
  <si>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</si>
  <si>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</si>
  <si>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</si>
  <si>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</si>
  <si>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</si>
  <si>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</si>
  <si>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</si>
  <si>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</si>
  <si>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</si>
  <si>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</si>
  <si>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</si>
  <si>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</si>
  <si>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</si>
  <si>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</si>
  <si>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</si>
  <si>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</si>
  <si>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</si>
  <si>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</si>
  <si>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</si>
  <si>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</si>
  <si>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</si>
  <si>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</si>
  <si>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</si>
  <si>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</si>
  <si>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</si>
  <si>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</si>
  <si>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</si>
  <si>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</si>
  <si>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</si>
  <si>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</si>
  <si>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</si>
  <si>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</si>
  <si>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</si>
  <si>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</si>
  <si>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</si>
  <si>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</si>
  <si>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</si>
  <si>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</si>
  <si>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</si>
  <si>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</si>
  <si>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</si>
  <si>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</si>
  <si>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</si>
  <si>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</si>
  <si>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</si>
  <si>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</si>
  <si>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</si>
  <si>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</si>
  <si>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</si>
  <si>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</si>
  <si>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</si>
  <si>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</si>
  <si>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</si>
  <si>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</si>
  <si>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</si>
  <si>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</si>
  <si>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</si>
  <si>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</si>
  <si>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</si>
  <si>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</si>
  <si>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</si>
  <si>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</si>
  <si>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</si>
  <si>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</si>
  <si>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</si>
  <si>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</si>
  <si>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</si>
  <si>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</si>
  <si>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</si>
  <si>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</si>
  <si>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</si>
  <si>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</si>
  <si>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</si>
  <si>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</si>
  <si>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</si>
  <si>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</si>
  <si>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</si>
  <si>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</si>
  <si>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</si>
  <si>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</si>
  <si>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</si>
  <si>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</si>
  <si>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</si>
  <si>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</si>
  <si>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</si>
  <si>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</si>
  <si>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</si>
  <si>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</si>
  <si>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</si>
  <si>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</si>
  <si>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</si>
  <si>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</si>
  <si>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</si>
  <si>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</si>
  <si>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</si>
  <si>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</si>
  <si>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</si>
  <si>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</si>
  <si>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</si>
  <si>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</si>
  <si>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</si>
  <si>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</si>
  <si>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</si>
  <si>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</si>
  <si>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</si>
  <si>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</si>
  <si>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</si>
  <si>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</si>
  <si>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</si>
  <si>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</si>
  <si>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</si>
  <si>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</si>
  <si>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</si>
  <si>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</si>
  <si>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</si>
  <si>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</si>
  <si>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</si>
  <si>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</si>
  <si>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</si>
  <si>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</si>
  <si>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</si>
  <si>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</si>
  <si>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</si>
  <si>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</si>
  <si>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</si>
  <si>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</si>
  <si>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</si>
  <si>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</si>
  <si>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</si>
  <si>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</si>
  <si>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</si>
  <si>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</si>
  <si>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</si>
  <si>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</si>
  <si>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</si>
  <si>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</si>
  <si>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</si>
  <si>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</si>
  <si>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</si>
  <si>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</si>
  <si>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</si>
  <si>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</si>
  <si>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</si>
  <si>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</si>
  <si>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</si>
  <si>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</si>
  <si>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</si>
  <si>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</si>
  <si>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</si>
  <si>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</si>
  <si>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</si>
  <si>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</si>
  <si>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</si>
  <si>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</si>
  <si>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</si>
  <si>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</si>
  <si>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</si>
  <si>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</si>
  <si>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</si>
  <si>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</si>
  <si>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</si>
  <si>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</si>
  <si>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</si>
  <si>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</si>
  <si>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</si>
  <si>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</si>
  <si>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</si>
  <si>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</si>
  <si>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</si>
  <si>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</si>
  <si>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</si>
  <si>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</si>
  <si>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</si>
  <si>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</si>
  <si>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</si>
  <si>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</si>
  <si>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</si>
  <si>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</si>
  <si>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</si>
  <si>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</si>
  <si>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</si>
  <si>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</si>
  <si>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</si>
  <si>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</si>
  <si>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</si>
  <si>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</si>
  <si>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</si>
  <si>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</si>
  <si>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</si>
  <si>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</si>
  <si>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</si>
  <si>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</si>
  <si>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</si>
  <si>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</si>
  <si>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</si>
  <si>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</si>
  <si>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</si>
  <si>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</si>
  <si>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</si>
  <si>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</si>
  <si>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</si>
  <si>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</si>
  <si>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</si>
  <si>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</si>
  <si>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</si>
  <si>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</si>
  <si>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</si>
  <si>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</si>
  <si>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</si>
  <si>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</si>
  <si>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</si>
  <si>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</si>
  <si>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</si>
  <si>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</si>
  <si>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</si>
  <si>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</si>
  <si>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</si>
  <si>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</si>
  <si>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</si>
  <si>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</si>
  <si>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</si>
  <si>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</si>
  <si>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</si>
  <si>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</si>
  <si>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</si>
  <si>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</si>
  <si>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</si>
  <si>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</si>
  <si>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</si>
  <si>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</si>
  <si>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</si>
  <si>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</si>
  <si>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</si>
  <si>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</si>
  <si>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</si>
  <si>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</si>
  <si>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</si>
  <si>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</si>
  <si>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</si>
  <si>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</si>
  <si>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</si>
  <si>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</si>
  <si>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</si>
  <si>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</si>
  <si>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</si>
  <si>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</si>
  <si>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</si>
  <si>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</si>
  <si>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</si>
  <si>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</si>
  <si>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</si>
  <si>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</si>
  <si>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</si>
  <si>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</si>
  <si>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</si>
  <si>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</si>
  <si>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</si>
  <si>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</si>
  <si>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</si>
  <si>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</si>
  <si>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</si>
  <si>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</si>
  <si>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</si>
  <si>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</si>
  <si>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</si>
  <si>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</si>
  <si>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</si>
  <si>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</si>
  <si>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</si>
  <si>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</si>
  <si>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</si>
  <si>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</si>
  <si>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</si>
  <si>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</si>
  <si>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</si>
  <si>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</si>
  <si>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</si>
  <si>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</si>
  <si>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</si>
  <si>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</si>
  <si>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</si>
  <si>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</si>
  <si>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</si>
  <si>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</si>
  <si>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</si>
  <si>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</si>
  <si>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</si>
  <si>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</si>
  <si>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</si>
  <si>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</si>
  <si>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</si>
  <si>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</si>
  <si>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</si>
  <si>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</si>
  <si>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</si>
  <si>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</si>
  <si>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</si>
  <si>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</si>
  <si>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</si>
  <si>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</si>
  <si>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</si>
  <si>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</si>
  <si>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</si>
  <si>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</si>
  <si>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</si>
  <si>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</si>
  <si>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</si>
  <si>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</si>
  <si>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</si>
  <si>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</si>
  <si>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</si>
  <si>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</si>
  <si>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</si>
  <si>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</si>
  <si>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</si>
  <si>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</si>
  <si>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</si>
  <si>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</si>
  <si>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</si>
  <si>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</si>
  <si>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</si>
  <si>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</si>
  <si>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</si>
  <si>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</si>
  <si>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</si>
  <si>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</si>
  <si>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</si>
  <si>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</si>
  <si>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</si>
  <si>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</si>
  <si>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</si>
  <si>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</si>
  <si>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</si>
  <si>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</si>
  <si>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</si>
  <si>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</si>
  <si>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</si>
  <si>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</si>
  <si>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</si>
  <si>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</si>
  <si>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</si>
  <si>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</si>
  <si>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</si>
  <si>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</si>
  <si>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</si>
  <si>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</si>
  <si>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</si>
  <si>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</si>
  <si>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</si>
  <si>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</si>
  <si>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</si>
  <si>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</si>
  <si>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</si>
  <si>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</si>
  <si>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</si>
  <si>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</si>
  <si>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</si>
  <si>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</si>
  <si>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</si>
  <si>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</si>
  <si>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</si>
  <si>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</si>
  <si>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</si>
  <si>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</si>
  <si>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</si>
  <si>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</si>
  <si>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</si>
  <si>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</si>
  <si>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</si>
  <si>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</si>
  <si>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</si>
  <si>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</si>
  <si>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</si>
  <si>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</si>
  <si>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</si>
  <si>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</si>
  <si>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</si>
  <si>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</si>
  <si>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</si>
  <si>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</si>
  <si>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</si>
  <si>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</si>
  <si>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</si>
  <si>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</si>
  <si>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</si>
  <si>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</si>
  <si>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</si>
  <si>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</si>
  <si>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</si>
  <si>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</si>
  <si>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</si>
  <si>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</si>
  <si>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</si>
  <si>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</si>
  <si>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</si>
  <si>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</si>
  <si>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</si>
  <si>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</si>
  <si>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</si>
  <si>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</si>
  <si>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</si>
  <si>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</si>
  <si>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</si>
  <si>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</si>
  <si>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</si>
  <si>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</si>
  <si>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</si>
  <si>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</si>
  <si>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</si>
  <si>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</si>
  <si>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</si>
  <si>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</si>
  <si>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</si>
  <si>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</si>
  <si>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</si>
  <si>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</si>
  <si>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</si>
  <si>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</si>
  <si>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</si>
  <si>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</si>
  <si>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</si>
  <si>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</si>
  <si>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</si>
  <si>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</si>
  <si>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</si>
  <si>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</si>
  <si>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</si>
  <si>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</si>
  <si>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</si>
  <si>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</si>
  <si>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</si>
  <si>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</si>
  <si>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</si>
  <si>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</si>
  <si>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</si>
  <si>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</si>
  <si>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</si>
  <si>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</si>
  <si>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</si>
  <si>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</si>
  <si>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</si>
  <si>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</si>
  <si>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</si>
  <si>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</si>
  <si>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</si>
  <si>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</si>
  <si>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</si>
  <si>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</si>
  <si>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</si>
  <si>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</si>
  <si>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</si>
  <si>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</si>
  <si>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</si>
  <si>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</si>
  <si>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</si>
  <si>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</si>
  <si>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</si>
  <si>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</si>
  <si>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</si>
  <si>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</si>
  <si>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</si>
  <si>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</si>
  <si>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</si>
  <si>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</si>
  <si>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</si>
  <si>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</si>
  <si>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</si>
  <si>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</si>
  <si>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</si>
  <si>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</si>
  <si>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</si>
  <si>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</si>
  <si>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</si>
  <si>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</si>
  <si>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</si>
  <si>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</si>
  <si>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</si>
  <si>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</si>
  <si>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</si>
  <si>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</si>
  <si>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</si>
  <si>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</si>
  <si>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</si>
  <si>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</si>
  <si>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</si>
  <si>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</si>
  <si>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</si>
  <si>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</si>
  <si>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</si>
  <si>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</si>
  <si>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</si>
  <si>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</si>
  <si>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</si>
  <si>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</si>
  <si>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</si>
  <si>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</si>
  <si>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</si>
  <si>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</si>
  <si>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</si>
  <si>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</si>
  <si>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</si>
  <si>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</si>
  <si>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</si>
  <si>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</si>
  <si>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</si>
  <si>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</si>
  <si>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</si>
  <si>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</si>
  <si>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</si>
  <si>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</si>
  <si>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</si>
  <si>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</si>
  <si>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</si>
  <si>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</si>
  <si>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</si>
  <si>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</si>
  <si>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</si>
  <si>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</si>
  <si>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</si>
  <si>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</si>
  <si>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</si>
  <si>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</si>
  <si>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</si>
  <si>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</si>
  <si>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</si>
  <si>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</si>
  <si>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</si>
  <si>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</si>
  <si>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</si>
  <si>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</si>
  <si>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</si>
  <si>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</si>
  <si>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</si>
  <si>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</si>
  <si>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</si>
  <si>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</si>
  <si>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</si>
  <si>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</si>
  <si>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</si>
  <si>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</si>
  <si>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</si>
  <si>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</si>
  <si>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</si>
  <si>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</si>
  <si>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</si>
  <si>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</si>
  <si>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</si>
  <si>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</si>
  <si>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</si>
  <si>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</si>
  <si>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</si>
  <si>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</si>
  <si>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</si>
  <si>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</si>
  <si>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</si>
  <si>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</si>
  <si>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</si>
  <si>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</si>
  <si>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</si>
  <si>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</si>
  <si>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</si>
  <si>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</si>
  <si>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</si>
  <si>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</si>
  <si>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</si>
  <si>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</si>
  <si>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</si>
  <si>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</si>
  <si>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</si>
  <si>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</si>
  <si>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</si>
  <si>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</si>
  <si>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</si>
  <si>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</si>
  <si>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</si>
  <si>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</si>
  <si>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</si>
  <si>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</si>
  <si>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</si>
  <si>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</si>
  <si>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</si>
  <si>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</si>
  <si>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</si>
  <si>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</si>
  <si>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</si>
  <si>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</si>
  <si>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</si>
  <si>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</si>
  <si>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</si>
  <si>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</si>
  <si>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</si>
  <si>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</si>
  <si>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</si>
  <si>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</si>
  <si>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</si>
  <si>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</si>
  <si>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</si>
  <si>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</si>
  <si>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</si>
  <si>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</si>
  <si>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</si>
  <si>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</si>
  <si>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</si>
  <si>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</si>
  <si>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</si>
  <si>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</si>
  <si>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</si>
  <si>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</si>
  <si>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</si>
  <si>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</si>
  <si>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</si>
  <si>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</si>
  <si>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</si>
  <si>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</si>
  <si>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</si>
  <si>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</si>
  <si>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</si>
  <si>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</si>
  <si>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</si>
  <si>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</si>
  <si>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</si>
  <si>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</si>
  <si>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</si>
  <si>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</si>
  <si>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</si>
  <si>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</si>
  <si>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</si>
  <si>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</si>
  <si>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</si>
  <si>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</si>
  <si>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</si>
  <si>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</si>
  <si>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</si>
  <si>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</si>
  <si>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</si>
  <si>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</si>
  <si>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</si>
  <si>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</si>
  <si>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</si>
  <si>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</si>
  <si>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</si>
  <si>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</si>
  <si>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</si>
  <si>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</si>
  <si>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</si>
  <si>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</si>
  <si>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</si>
  <si>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</si>
  <si>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</si>
  <si>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</si>
  <si>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</si>
  <si>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</si>
  <si>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</si>
  <si>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</si>
  <si>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</si>
  <si>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</si>
  <si>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</si>
  <si>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</si>
  <si>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</si>
  <si>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</si>
  <si>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</si>
  <si>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</si>
  <si>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</si>
  <si>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</si>
  <si>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</si>
  <si>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</si>
  <si>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</si>
  <si>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</si>
  <si>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</si>
  <si>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</si>
  <si>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</si>
  <si>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</si>
  <si>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</si>
  <si>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</si>
  <si>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</si>
  <si>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</si>
  <si>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</si>
  <si>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</si>
  <si>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</si>
  <si>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</si>
  <si>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</si>
  <si>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</si>
  <si>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</si>
  <si>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</si>
  <si>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</si>
  <si>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</si>
  <si>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</si>
  <si>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</si>
  <si>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</si>
  <si>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</si>
  <si>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</si>
  <si>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</si>
  <si>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</si>
  <si>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</si>
  <si>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</si>
  <si>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</si>
  <si>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</si>
  <si>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</si>
  <si>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</si>
  <si>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</si>
  <si>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</si>
  <si>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</si>
  <si>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</si>
  <si>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</si>
  <si>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</si>
  <si>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</si>
  <si>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</si>
  <si>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</si>
  <si>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</si>
  <si>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</si>
  <si>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</si>
  <si>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</si>
  <si>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</si>
  <si>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</si>
  <si>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</si>
  <si>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</si>
  <si>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</si>
  <si>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</si>
  <si>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</si>
  <si>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</si>
  <si>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</si>
  <si>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</si>
  <si>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</si>
  <si>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</si>
  <si>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</si>
  <si>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</si>
  <si>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</si>
  <si>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</si>
  <si>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</si>
  <si>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</si>
  <si>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</si>
  <si>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</si>
  <si>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</si>
  <si>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</si>
  <si>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</si>
  <si>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</si>
  <si>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</si>
  <si>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</si>
  <si>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</si>
  <si>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</si>
  <si>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</si>
  <si>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</si>
  <si>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</si>
  <si>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</si>
  <si>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</si>
  <si>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</si>
  <si>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</si>
  <si>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</si>
  <si>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</si>
  <si>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</si>
  <si>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</si>
  <si>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</si>
  <si>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</si>
  <si>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</si>
  <si>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</si>
  <si>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</si>
  <si>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</si>
  <si>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</si>
  <si>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</si>
  <si>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</si>
  <si>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</si>
  <si>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</si>
  <si>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</si>
  <si>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</si>
  <si>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</si>
  <si>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</si>
  <si>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</si>
  <si>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</si>
  <si>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</si>
  <si>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</si>
  <si>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</si>
  <si>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</si>
  <si>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</si>
  <si>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</si>
  <si>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</si>
  <si>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</si>
  <si>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</si>
  <si>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</si>
  <si>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</si>
  <si>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</si>
  <si>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</si>
  <si>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</si>
  <si>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</si>
  <si>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</si>
  <si>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</si>
  <si>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</si>
  <si>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</si>
  <si>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</si>
  <si>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</si>
  <si>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</si>
  <si>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</si>
  <si>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</si>
  <si>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</si>
  <si>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</si>
  <si>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</si>
  <si>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</si>
  <si>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</si>
  <si>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</si>
  <si>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</si>
  <si>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</si>
  <si>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</si>
  <si>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</si>
  <si>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</si>
  <si>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</si>
  <si>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</si>
  <si>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</si>
  <si>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</si>
  <si>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</si>
  <si>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</si>
  <si>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</si>
  <si>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</si>
  <si>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</si>
  <si>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</si>
  <si>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</si>
  <si>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</si>
  <si>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</si>
  <si>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</si>
  <si>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</si>
  <si>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</si>
  <si>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</si>
  <si>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</si>
  <si>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</si>
  <si>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</si>
  <si>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</si>
  <si>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</si>
  <si>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</si>
  <si>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</si>
  <si>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</si>
  <si>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</si>
  <si>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</si>
  <si>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</si>
  <si>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</si>
  <si>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</si>
  <si>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</si>
  <si>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</si>
  <si>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</si>
  <si>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</si>
  <si>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</si>
  <si>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</si>
  <si>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</si>
  <si>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</si>
  <si>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</si>
  <si>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</si>
  <si>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</si>
  <si>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</si>
  <si>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</si>
  <si>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</si>
  <si>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</si>
  <si>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</si>
  <si>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</si>
  <si>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</si>
  <si>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</si>
  <si>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</si>
  <si>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</si>
  <si>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</si>
  <si>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</si>
  <si>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</si>
  <si>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</si>
  <si>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</si>
  <si>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</si>
  <si>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</si>
  <si>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</si>
  <si>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</si>
  <si>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</si>
  <si>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</si>
  <si>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</si>
  <si>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</si>
  <si>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</si>
  <si>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</si>
  <si>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</si>
  <si>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</si>
  <si>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</si>
  <si>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</si>
  <si>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</si>
  <si>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</si>
  <si>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</si>
  <si>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</si>
  <si>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</si>
  <si>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</si>
  <si>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</si>
  <si>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</si>
  <si>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</si>
  <si>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</si>
  <si>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</si>
  <si>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</si>
  <si>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</si>
  <si>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</si>
  <si>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</si>
  <si>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</si>
  <si>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</si>
  <si>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</si>
  <si>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</si>
  <si>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</si>
  <si>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</si>
  <si>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</si>
  <si>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</si>
  <si>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</si>
  <si>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</si>
  <si>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</si>
  <si>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</si>
  <si>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</si>
  <si>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</si>
  <si>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</si>
  <si>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</si>
  <si>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</si>
  <si>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</si>
  <si>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</si>
  <si>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</si>
  <si>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</si>
  <si>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</si>
  <si>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</si>
  <si>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</si>
  <si>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</si>
  <si>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</si>
  <si>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</si>
  <si>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</si>
  <si>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</si>
  <si>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</si>
  <si>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</si>
  <si>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</si>
  <si>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</si>
  <si>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</si>
  <si>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</si>
  <si>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</si>
  <si>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</si>
  <si>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</si>
  <si>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</si>
  <si>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</si>
  <si>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</si>
  <si>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</si>
  <si>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</si>
  <si>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</si>
  <si>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</si>
  <si>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</si>
  <si>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</si>
  <si>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</si>
  <si>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</si>
  <si>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</si>
  <si>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</si>
  <si>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</si>
  <si>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</si>
  <si>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</si>
  <si>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</si>
  <si>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</si>
  <si>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</si>
  <si>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</si>
  <si>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</si>
  <si>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</si>
  <si>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</si>
  <si>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</si>
  <si>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</si>
  <si>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</si>
  <si>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</si>
  <si>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</si>
  <si>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</si>
  <si>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</si>
  <si>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</si>
  <si>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</si>
  <si>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</si>
  <si>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</si>
  <si>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</si>
  <si>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</si>
  <si>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</si>
  <si>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</si>
  <si>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</si>
  <si>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</si>
  <si>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</si>
  <si>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</si>
  <si>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</si>
  <si>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</si>
  <si>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</si>
  <si>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</si>
  <si>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</si>
  <si>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</si>
  <si>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</si>
  <si>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</si>
  <si>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</si>
  <si>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</si>
  <si>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</si>
  <si>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</si>
  <si>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</si>
  <si>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</si>
  <si>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</si>
  <si>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</si>
  <si>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</si>
  <si>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</si>
  <si>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</si>
  <si>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</si>
  <si>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</si>
  <si>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</si>
  <si>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</si>
  <si>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</si>
  <si>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</si>
  <si>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</si>
  <si>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</si>
  <si>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</si>
  <si>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</si>
  <si>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</si>
  <si>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</si>
  <si>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</si>
  <si>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</si>
  <si>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</si>
  <si>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</si>
  <si>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</si>
  <si>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</si>
  <si>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</si>
  <si>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</si>
  <si>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</si>
  <si>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</si>
  <si>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</si>
  <si>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</si>
  <si>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</si>
  <si>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</si>
  <si>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</si>
  <si>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</si>
  <si>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</si>
  <si>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</si>
  <si>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</si>
  <si>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</si>
  <si>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</si>
  <si>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</si>
  <si>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</si>
  <si>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</si>
  <si>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</si>
  <si>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</si>
  <si>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</si>
  <si>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</si>
  <si>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</si>
  <si>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</si>
  <si>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</si>
  <si>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</si>
  <si>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</si>
  <si>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</si>
  <si>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</si>
  <si>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</si>
  <si>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</si>
  <si>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</si>
  <si>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</si>
  <si>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</si>
  <si>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</si>
  <si>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</si>
  <si>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</si>
  <si>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</si>
  <si>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</si>
  <si>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</si>
  <si>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</si>
  <si>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</si>
  <si>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</si>
  <si>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</si>
  <si>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</si>
  <si>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</si>
  <si>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</si>
  <si>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</si>
  <si>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</si>
  <si>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</si>
  <si>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</si>
  <si>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</si>
  <si>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</si>
  <si>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</si>
  <si>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</si>
  <si>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</si>
  <si>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</si>
  <si>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</si>
  <si>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</si>
  <si>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</si>
  <si>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</si>
  <si>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</si>
  <si>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</si>
  <si>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</si>
  <si>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</si>
  <si>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</si>
  <si>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</si>
  <si>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</si>
  <si>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</si>
  <si>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</si>
  <si>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</si>
  <si>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</si>
  <si>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</si>
  <si>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</si>
  <si>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</si>
  <si>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</si>
  <si>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</si>
  <si>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</si>
  <si>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</si>
  <si>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</si>
  <si>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</si>
  <si>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</si>
  <si>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</si>
  <si>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</si>
  <si>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</si>
  <si>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</si>
  <si>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</si>
  <si>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</si>
  <si>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</si>
  <si>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</si>
  <si>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</si>
  <si>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</si>
  <si>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</si>
  <si>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</si>
  <si>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</si>
  <si>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</si>
  <si>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</si>
  <si>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</si>
  <si>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</si>
  <si>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</si>
  <si>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</si>
  <si>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</si>
  <si>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</si>
  <si>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</si>
  <si>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</si>
  <si>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</si>
  <si>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</si>
  <si>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</si>
  <si>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</si>
  <si>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</si>
  <si>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</si>
  <si>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</si>
  <si>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</si>
  <si>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</si>
  <si>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</si>
  <si>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</si>
  <si>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</si>
  <si>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</si>
  <si>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</si>
  <si>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</si>
  <si>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</si>
  <si>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</si>
  <si>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</si>
  <si>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</si>
  <si>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</si>
  <si>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</si>
  <si>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</si>
  <si>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</si>
  <si>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</si>
  <si>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</si>
  <si>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</si>
  <si>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</si>
  <si>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</si>
  <si>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</si>
  <si>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</si>
  <si>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</si>
  <si>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</si>
  <si>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</si>
  <si>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</si>
  <si>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</si>
  <si>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</si>
  <si>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</si>
  <si>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</si>
  <si>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</si>
  <si>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</si>
  <si>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</si>
  <si>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</si>
  <si>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</si>
  <si>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</si>
  <si>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</si>
  <si>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</si>
  <si>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</si>
  <si>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</si>
  <si>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</si>
  <si>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</si>
  <si>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</si>
  <si>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</si>
  <si>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</si>
  <si>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</si>
  <si>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</si>
  <si>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</si>
  <si>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</si>
  <si>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</si>
  <si>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</si>
  <si>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</si>
  <si>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</si>
  <si>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</si>
  <si>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</si>
  <si>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</si>
  <si>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</si>
  <si>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</si>
  <si>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</si>
  <si>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</si>
  <si>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</si>
  <si>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</si>
  <si>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</si>
  <si>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</si>
  <si>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</si>
  <si>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</si>
  <si>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</si>
  <si>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</si>
  <si>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</si>
  <si>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</si>
  <si>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</si>
  <si>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</si>
  <si>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</si>
  <si>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</si>
  <si>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</si>
  <si>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</si>
  <si>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</si>
  <si>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</si>
  <si>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</si>
  <si>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</si>
  <si>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</si>
  <si>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</si>
  <si>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</si>
  <si>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</si>
  <si>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</si>
  <si>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</si>
  <si>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</si>
  <si>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</si>
  <si>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</si>
  <si>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</si>
  <si>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</si>
  <si>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</si>
  <si>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</si>
  <si>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</si>
  <si>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</si>
  <si>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</si>
  <si>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</si>
  <si>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</si>
  <si>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</si>
  <si>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</si>
  <si>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</si>
  <si>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</si>
  <si>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</si>
  <si>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</si>
  <si>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</si>
  <si>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</si>
  <si>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</si>
  <si>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</si>
  <si>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</si>
  <si>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</si>
  <si>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</si>
  <si>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</si>
  <si>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</si>
  <si>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</si>
  <si>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</si>
  <si>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</si>
  <si>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</si>
  <si>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</si>
  <si>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</si>
  <si>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</si>
  <si>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</si>
  <si>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</si>
  <si>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</si>
  <si>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</si>
  <si>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</si>
  <si>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</si>
  <si>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</si>
  <si>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</si>
  <si>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</si>
  <si>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</si>
  <si>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</si>
  <si>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</si>
  <si>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</si>
  <si>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</si>
  <si>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</si>
  <si>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</si>
  <si>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</si>
  <si>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</si>
  <si>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</si>
  <si>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</si>
  <si>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</si>
  <si>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</si>
  <si>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</si>
  <si>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</si>
  <si>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</si>
  <si>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</si>
  <si>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</si>
  <si>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</si>
  <si>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</si>
  <si>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</si>
  <si>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</si>
  <si>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</si>
  <si>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</si>
  <si>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</si>
  <si>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</si>
  <si>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</si>
  <si>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</si>
  <si>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</si>
  <si>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</si>
  <si>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</si>
  <si>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</si>
  <si>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</si>
  <si>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</si>
  <si>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</si>
  <si>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</si>
  <si>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</si>
  <si>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</si>
  <si>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</si>
  <si>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</si>
  <si>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</si>
  <si>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</si>
  <si>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</si>
  <si>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</si>
  <si>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</si>
  <si>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</si>
  <si>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</si>
  <si>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</si>
  <si>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</si>
  <si>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</si>
  <si>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</si>
  <si>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</si>
  <si>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</si>
  <si>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</si>
  <si>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</si>
  <si>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</si>
  <si>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</si>
  <si>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</si>
  <si>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</si>
  <si>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</si>
  <si>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</si>
  <si>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</si>
  <si>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</si>
  <si>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</si>
  <si>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</si>
  <si>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</si>
  <si>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</si>
  <si>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</si>
  <si>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</si>
  <si>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</si>
  <si>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</si>
  <si>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</si>
  <si>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</si>
  <si>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</si>
  <si>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</si>
  <si>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</si>
  <si>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</si>
  <si>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</si>
  <si>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</si>
  <si>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</si>
  <si>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</si>
  <si>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</si>
  <si>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</si>
  <si>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</si>
  <si>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</si>
  <si>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</si>
  <si>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</si>
  <si>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</si>
  <si>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</si>
  <si>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</si>
  <si>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</si>
  <si>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</si>
  <si>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</si>
  <si>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</si>
  <si>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</si>
  <si>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</si>
  <si>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</si>
  <si>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</si>
  <si>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</si>
  <si>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</si>
  <si>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</si>
  <si>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</si>
  <si>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</si>
  <si>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</si>
  <si>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</si>
  <si>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</si>
  <si>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</si>
  <si>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</si>
  <si>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</si>
  <si>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</si>
  <si>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</si>
  <si>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</si>
  <si>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</si>
  <si>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</si>
  <si>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</si>
  <si>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</si>
  <si>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</si>
  <si>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</si>
  <si>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</si>
  <si>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</si>
  <si>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</si>
  <si>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</si>
  <si>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</si>
  <si>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</si>
  <si>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</si>
  <si>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</si>
  <si>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</si>
  <si>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</si>
  <si>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</si>
  <si>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</si>
  <si>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</si>
  <si>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</si>
  <si>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</si>
  <si>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</si>
  <si>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</si>
  <si>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</si>
  <si>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</si>
  <si>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</si>
  <si>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</si>
  <si>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</si>
  <si>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</si>
  <si>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</si>
  <si>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</si>
  <si>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</si>
  <si>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</si>
  <si>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</si>
  <si>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</si>
  <si>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</si>
  <si>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</si>
  <si>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</si>
  <si>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</si>
  <si>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</si>
  <si>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</si>
  <si>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</si>
  <si>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</si>
  <si>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</si>
  <si>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</si>
  <si>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</si>
  <si>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</si>
  <si>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</si>
  <si>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</si>
  <si>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</si>
  <si>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</si>
  <si>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</si>
  <si>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</si>
  <si>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</si>
  <si>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</si>
  <si>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</si>
  <si>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</si>
  <si>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</si>
  <si>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</si>
  <si>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</si>
  <si>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</si>
  <si>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</si>
  <si>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</si>
  <si>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</si>
  <si>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</si>
  <si>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</si>
  <si>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</si>
  <si>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</si>
  <si>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</si>
  <si>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</si>
  <si>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</si>
  <si>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</si>
  <si>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</si>
  <si>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</si>
  <si>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</si>
  <si>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</si>
  <si>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</si>
  <si>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</si>
  <si>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</si>
  <si>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</si>
  <si>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</si>
  <si>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</si>
  <si>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</si>
  <si>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</si>
  <si>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</si>
  <si>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</si>
  <si>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</si>
  <si>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</si>
  <si>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</si>
  <si>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</si>
  <si>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</si>
  <si>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</si>
  <si>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</si>
  <si>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</si>
  <si>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</si>
  <si>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</si>
  <si>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</si>
  <si>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</si>
  <si>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</si>
  <si>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</si>
  <si>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</si>
  <si>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</si>
  <si>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</si>
  <si>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</si>
  <si>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</si>
  <si>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</si>
  <si>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</si>
  <si>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</si>
  <si>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</si>
  <si>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</si>
  <si>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</si>
  <si>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</si>
  <si>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</si>
  <si>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</si>
  <si>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</si>
  <si>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</si>
  <si>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</si>
  <si>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</si>
  <si>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</si>
  <si>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</si>
  <si>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</si>
  <si>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</si>
  <si>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</si>
  <si>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</si>
  <si>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</si>
  <si>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</si>
  <si>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</si>
  <si>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</si>
  <si>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</si>
  <si>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</si>
  <si>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</si>
  <si>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</si>
  <si>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</si>
  <si>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</si>
  <si>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</si>
  <si>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</si>
  <si>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</si>
  <si>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</si>
  <si>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</si>
  <si>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</si>
  <si>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</si>
  <si>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</si>
  <si>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</si>
  <si>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</si>
  <si>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</si>
  <si>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</si>
  <si>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</si>
  <si>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</si>
  <si>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</si>
  <si>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</si>
  <si>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</si>
  <si>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</si>
  <si>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</si>
  <si>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</si>
  <si>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</si>
  <si>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</si>
  <si>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</si>
  <si>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</si>
  <si>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</si>
  <si>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</si>
  <si>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</si>
  <si>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</si>
  <si>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</si>
  <si>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</si>
  <si>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</si>
  <si>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</si>
  <si>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</si>
  <si>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</si>
  <si>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</si>
  <si>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</si>
  <si>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</si>
  <si>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</si>
  <si>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</si>
  <si>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</si>
  <si>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</si>
  <si>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</si>
  <si>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</si>
  <si>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</si>
  <si>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</si>
  <si>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</si>
  <si>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</si>
  <si>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</si>
  <si>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</si>
  <si>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</si>
  <si>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</si>
  <si>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</si>
  <si>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</si>
  <si>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</si>
  <si>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</si>
  <si>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</si>
  <si>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</si>
  <si>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</si>
  <si>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</si>
  <si>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</si>
  <si>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</si>
  <si>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</si>
  <si>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</si>
  <si>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</si>
  <si>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</si>
  <si>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</si>
  <si>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</si>
  <si>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</si>
  <si>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</si>
  <si>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</si>
  <si>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</si>
  <si>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</si>
  <si>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</si>
  <si>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</si>
  <si>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</si>
  <si>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</si>
  <si>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</si>
  <si>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</si>
  <si>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</si>
  <si>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</si>
  <si>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</si>
  <si>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</si>
  <si>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</si>
  <si>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</si>
  <si>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</si>
  <si>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</si>
  <si>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</si>
  <si>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</si>
  <si>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</si>
  <si>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</si>
  <si>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</si>
  <si>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</si>
  <si>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</si>
  <si>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</si>
  <si>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</si>
  <si>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</si>
  <si>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</si>
  <si>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</si>
  <si>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</si>
  <si>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</si>
  <si>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</si>
  <si>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</si>
  <si>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</si>
  <si>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</si>
  <si>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</si>
  <si>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</si>
  <si>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</si>
  <si>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</si>
  <si>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</si>
  <si>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</si>
  <si>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</si>
  <si>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</si>
  <si>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</si>
  <si>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</si>
  <si>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</si>
  <si>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</si>
  <si>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</si>
  <si>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</si>
  <si>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</si>
  <si>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</si>
  <si>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</si>
  <si>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</si>
  <si>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</si>
  <si>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</si>
  <si>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</si>
  <si>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</si>
  <si>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</si>
  <si>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</si>
  <si>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</si>
  <si>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</si>
  <si>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</si>
  <si>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</si>
  <si>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</si>
  <si>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</si>
  <si>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</si>
  <si>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</si>
  <si>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</si>
  <si>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</si>
  <si>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</si>
  <si>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</si>
  <si>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</si>
  <si>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</si>
  <si>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</si>
  <si>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</si>
  <si>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</si>
  <si>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</si>
  <si>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</si>
  <si>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</si>
  <si>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</si>
  <si>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</si>
  <si>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</si>
  <si>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</si>
  <si>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</si>
  <si>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</si>
  <si>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</si>
  <si>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</si>
  <si>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</si>
  <si>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</si>
  <si>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</si>
  <si>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</si>
  <si>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</si>
  <si>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</si>
  <si>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</si>
  <si>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</si>
  <si>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</si>
  <si>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</si>
  <si>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</si>
  <si>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</si>
  <si>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</si>
  <si>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</si>
  <si>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</si>
  <si>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</si>
  <si>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</si>
  <si>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</si>
  <si>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</si>
  <si>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</si>
  <si>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</si>
  <si>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</si>
  <si>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</si>
  <si>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</si>
  <si>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</si>
  <si>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</si>
  <si>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</si>
  <si>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</si>
  <si>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</si>
  <si>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</si>
  <si>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</si>
  <si>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</si>
  <si>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</si>
  <si>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</si>
  <si>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</si>
  <si>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</si>
  <si>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</si>
  <si>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</si>
  <si>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</si>
  <si>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</si>
  <si>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</si>
  <si>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</si>
  <si>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</si>
  <si>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</si>
  <si>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</si>
  <si>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</si>
  <si>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</si>
  <si>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</si>
  <si>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</si>
  <si>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</si>
  <si>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</si>
  <si>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</si>
  <si>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</si>
  <si>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</si>
  <si>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</si>
  <si>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</si>
  <si>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</si>
  <si>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</si>
  <si>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</si>
  <si>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</si>
  <si>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</si>
  <si>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</si>
  <si>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</si>
  <si>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</si>
  <si>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</si>
  <si>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</si>
  <si>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</si>
  <si>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</si>
  <si>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</si>
  <si>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</si>
  <si>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</si>
  <si>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</si>
  <si>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</si>
  <si>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</si>
  <si>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</si>
  <si>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</si>
  <si>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</si>
  <si>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</si>
  <si>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</si>
  <si>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</si>
  <si>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</si>
  <si>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</si>
  <si>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</si>
  <si>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</si>
  <si>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</si>
  <si>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</si>
  <si>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</si>
  <si>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</si>
  <si>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</si>
  <si>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</si>
  <si>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</si>
  <si>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</si>
  <si>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</si>
  <si>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</si>
  <si>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</si>
  <si>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</si>
  <si>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</si>
  <si>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</si>
  <si>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</si>
  <si>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</si>
  <si>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</si>
  <si>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</si>
  <si>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</si>
  <si>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</si>
  <si>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</si>
  <si>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</si>
  <si>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</si>
  <si>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</si>
  <si>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</si>
  <si>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</si>
  <si>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</si>
  <si>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</si>
  <si>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</si>
  <si>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</si>
  <si>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</si>
  <si>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</si>
  <si>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</si>
  <si>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</si>
  <si>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</si>
  <si>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</si>
  <si>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</si>
  <si>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</si>
  <si>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</si>
  <si>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</si>
  <si>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</si>
  <si>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</si>
  <si>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</si>
  <si>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</si>
  <si>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</si>
  <si>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</si>
  <si>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</si>
  <si>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</si>
  <si>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</si>
  <si>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</si>
  <si>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</si>
  <si>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</si>
  <si>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</si>
  <si>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</si>
  <si>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</si>
  <si>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</si>
  <si>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</si>
  <si>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</si>
  <si>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</si>
  <si>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</si>
  <si>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</si>
  <si>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</si>
  <si>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</si>
  <si>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</si>
  <si>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</si>
  <si>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</si>
  <si>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</si>
  <si>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</si>
  <si>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</si>
  <si>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</si>
  <si>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</si>
  <si>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</si>
  <si>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</si>
  <si>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</si>
  <si>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</si>
  <si>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</si>
  <si>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</si>
  <si>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</si>
  <si>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</si>
  <si>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</si>
  <si>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</si>
  <si>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</si>
  <si>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</si>
  <si>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</si>
  <si>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</si>
  <si>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</si>
  <si>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</si>
  <si>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</si>
  <si>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</si>
  <si>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</si>
  <si>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</si>
  <si>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</si>
  <si>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</si>
  <si>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</si>
  <si>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</si>
  <si>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</si>
  <si>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</si>
  <si>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</si>
  <si>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</si>
  <si>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</si>
  <si>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</si>
  <si>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</si>
  <si>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</si>
  <si>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</si>
  <si>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</si>
  <si>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</si>
  <si>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</si>
  <si>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</si>
  <si>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</si>
  <si>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</si>
  <si>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</si>
  <si>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</si>
  <si>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</si>
  <si>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</si>
  <si>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</si>
  <si>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</si>
  <si>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</si>
  <si>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</si>
  <si>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</si>
  <si>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</si>
  <si>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</si>
  <si>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</si>
  <si>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</si>
  <si>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</si>
  <si>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</si>
  <si>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</si>
  <si>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</si>
  <si>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</si>
  <si>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</si>
  <si>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</si>
  <si>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</si>
  <si>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</si>
  <si>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</si>
  <si>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</si>
  <si>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</si>
  <si>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</si>
  <si>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</si>
  <si>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</si>
  <si>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</si>
  <si>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</si>
  <si>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</si>
  <si>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</si>
  <si>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</si>
  <si>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</si>
  <si>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</si>
  <si>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</si>
  <si>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</si>
  <si>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</si>
  <si>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</si>
  <si>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</si>
  <si>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</si>
  <si>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</si>
  <si>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</si>
  <si>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</si>
  <si>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</si>
  <si>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</si>
  <si>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</si>
  <si>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</si>
  <si>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</si>
  <si>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</si>
  <si>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</si>
  <si>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</si>
  <si>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</si>
  <si>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</si>
  <si>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</si>
  <si>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</si>
  <si>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</si>
  <si>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</si>
  <si>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</si>
  <si>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</si>
  <si>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</si>
  <si>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</si>
  <si>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</si>
  <si>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</si>
  <si>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</si>
  <si>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</si>
  <si>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</si>
  <si>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</si>
  <si>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</si>
  <si>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</si>
  <si>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</si>
  <si>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</si>
  <si>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</si>
  <si>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</si>
  <si>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</si>
  <si>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</si>
  <si>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</si>
  <si>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</si>
  <si>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</si>
  <si>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</si>
  <si>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</si>
  <si>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</si>
  <si>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</si>
  <si>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</si>
  <si>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</si>
  <si>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</si>
  <si>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</si>
  <si>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</si>
  <si>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</si>
  <si>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</si>
  <si>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</si>
  <si>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</si>
  <si>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</si>
  <si>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</si>
  <si>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</si>
  <si>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</si>
  <si>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</si>
  <si>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</si>
  <si>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</si>
  <si>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</si>
  <si>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</si>
  <si>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</si>
  <si>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</si>
  <si>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</si>
  <si>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</si>
  <si>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</si>
  <si>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</si>
  <si>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</si>
  <si>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</si>
  <si>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</si>
  <si>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</si>
  <si>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</si>
  <si>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</si>
  <si>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</si>
  <si>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</si>
  <si>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</si>
  <si>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</si>
  <si>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</si>
  <si>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</si>
  <si>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</si>
  <si>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</si>
  <si>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</si>
  <si>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</si>
  <si>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</si>
  <si>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</si>
  <si>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</si>
  <si>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</si>
  <si>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</si>
  <si>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</si>
  <si>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</si>
  <si>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</si>
  <si>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</si>
  <si>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</si>
  <si>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</si>
  <si>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</si>
  <si>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</si>
  <si>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</si>
  <si>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</si>
  <si>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</si>
  <si>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</si>
  <si>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</si>
  <si>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</si>
  <si>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</si>
  <si>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</si>
  <si>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</si>
  <si>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</si>
  <si>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</si>
  <si>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</si>
  <si>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</si>
  <si>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</si>
  <si>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</si>
  <si>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</si>
  <si>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</si>
  <si>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</si>
  <si>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</si>
  <si>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</si>
  <si>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</si>
  <si>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</si>
  <si>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</si>
  <si>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</si>
  <si>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</si>
  <si>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</si>
  <si>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</si>
  <si>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</si>
  <si>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</si>
  <si>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</si>
  <si>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</si>
  <si>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</si>
  <si>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</si>
  <si>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</si>
  <si>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</si>
  <si>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</si>
  <si>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</si>
  <si>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</si>
  <si>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</si>
  <si>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</si>
  <si>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</si>
  <si>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</si>
  <si>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</si>
  <si>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</si>
  <si>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</si>
  <si>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</si>
  <si>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</si>
  <si>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</si>
  <si>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</si>
  <si>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</si>
  <si>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</si>
  <si>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</si>
  <si>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</si>
  <si>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</si>
  <si>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</si>
  <si>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</si>
  <si>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</si>
  <si>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</si>
  <si>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</si>
  <si>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</si>
  <si>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</si>
  <si>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</si>
  <si>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</si>
  <si>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</si>
  <si>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</si>
  <si>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</si>
  <si>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</si>
  <si>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</si>
  <si>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</si>
  <si>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</si>
  <si>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</si>
  <si>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</si>
  <si>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</si>
  <si>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</si>
  <si>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</si>
  <si>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</si>
  <si>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</si>
  <si>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</si>
  <si>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</si>
  <si>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</si>
  <si>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</si>
  <si>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</si>
  <si>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</si>
  <si>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</si>
  <si>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</si>
  <si>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</si>
  <si>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</si>
  <si>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</si>
  <si>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</si>
  <si>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</si>
  <si>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</si>
  <si>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</si>
  <si>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</si>
  <si>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</si>
  <si>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</si>
  <si>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</si>
  <si>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</si>
  <si>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</si>
  <si>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</si>
  <si>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</si>
  <si>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</si>
  <si>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</si>
  <si>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</si>
  <si>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</si>
  <si>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</si>
  <si>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</si>
  <si>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</si>
  <si>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</si>
  <si>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</si>
  <si>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</si>
  <si>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</si>
  <si>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</si>
  <si>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</si>
  <si>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</si>
  <si>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</si>
  <si>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</si>
  <si>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</si>
  <si>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</si>
  <si>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</si>
  <si>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</si>
  <si>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</si>
  <si>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</si>
  <si>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</si>
  <si>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</si>
  <si>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</si>
  <si>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</si>
  <si>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</si>
  <si>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</si>
  <si>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</si>
  <si>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</si>
  <si>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</si>
  <si>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</si>
  <si>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</si>
  <si>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</si>
  <si>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</si>
  <si>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</si>
  <si>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</si>
  <si>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</si>
  <si>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</si>
  <si>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</si>
  <si>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</si>
  <si>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</si>
  <si>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</si>
  <si>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</si>
  <si>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</si>
  <si>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</si>
  <si>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</si>
  <si>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</si>
  <si>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</si>
  <si>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</si>
  <si>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</si>
  <si>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</si>
  <si>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</si>
  <si>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</si>
  <si>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</si>
  <si>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</si>
  <si>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</si>
  <si>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</si>
  <si>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</si>
  <si>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</si>
  <si>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</si>
  <si>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</si>
  <si>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</si>
  <si>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</si>
  <si>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</si>
  <si>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</si>
  <si>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</si>
  <si>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</si>
  <si>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</si>
  <si>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</si>
  <si>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</si>
  <si>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</si>
  <si>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</si>
  <si>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</si>
  <si>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</si>
  <si>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</si>
  <si>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</si>
  <si>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</si>
  <si>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</si>
  <si>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</si>
  <si>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</si>
  <si>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</si>
  <si>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</si>
  <si>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</si>
  <si>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</si>
  <si>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</si>
  <si>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</si>
  <si>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</si>
  <si>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</si>
  <si>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</si>
  <si>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</si>
  <si>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</si>
  <si>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</si>
  <si>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</si>
  <si>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</si>
  <si>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</si>
  <si>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</si>
  <si>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</si>
  <si>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</si>
  <si>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</si>
  <si>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</si>
  <si>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</si>
  <si>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</si>
  <si>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</si>
  <si>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</si>
  <si>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</si>
  <si>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</si>
  <si>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</si>
  <si>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</si>
  <si>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</si>
  <si>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</si>
  <si>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</si>
  <si>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</si>
  <si>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</si>
  <si>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</si>
  <si>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</si>
  <si>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</si>
  <si>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</si>
  <si>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</si>
  <si>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</si>
  <si>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</si>
  <si>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</si>
  <si>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</si>
  <si>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</si>
  <si>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</si>
  <si>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</si>
  <si>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</si>
  <si>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</si>
  <si>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</si>
  <si>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</si>
  <si>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</si>
  <si>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</si>
  <si>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</si>
  <si>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</si>
  <si>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</si>
  <si>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</si>
  <si>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</si>
  <si>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</si>
  <si>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</si>
  <si>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</si>
  <si>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</si>
  <si>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</si>
  <si>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</si>
  <si>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</si>
  <si>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</si>
  <si>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</si>
  <si>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</si>
  <si>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</si>
  <si>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</si>
  <si>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</si>
  <si>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</si>
  <si>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</si>
  <si>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</si>
  <si>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</si>
  <si>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</si>
  <si>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</si>
  <si>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</si>
  <si>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</si>
  <si>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</si>
  <si>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</si>
  <si>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</si>
  <si>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</si>
  <si>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</si>
  <si>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</si>
  <si>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</si>
  <si>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</si>
  <si>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</si>
  <si>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</si>
  <si>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</si>
  <si>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</si>
  <si>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</si>
  <si>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</si>
  <si>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</si>
  <si>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</si>
  <si>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</si>
  <si>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</si>
  <si>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</si>
  <si>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</si>
  <si>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</si>
  <si>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</si>
  <si>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</si>
  <si>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</si>
  <si>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</si>
  <si>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</si>
  <si>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</si>
  <si>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</si>
  <si>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</si>
  <si>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</si>
  <si>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</si>
  <si>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</si>
  <si>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</si>
  <si>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</si>
  <si>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</si>
  <si>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</si>
  <si>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</si>
  <si>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</si>
  <si>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</si>
  <si>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</si>
  <si>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</si>
  <si>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</si>
  <si>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</si>
  <si>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</si>
  <si>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</si>
  <si>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</si>
  <si>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</si>
  <si>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</si>
  <si>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</si>
  <si>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</si>
  <si>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</si>
  <si>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</si>
  <si>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</si>
  <si>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</si>
  <si>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</si>
  <si>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</si>
  <si>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</si>
  <si>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</si>
  <si>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</si>
  <si>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</si>
  <si>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</si>
  <si>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</si>
  <si>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</si>
  <si>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</si>
  <si>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</si>
  <si>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</si>
  <si>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</si>
  <si>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</si>
  <si>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</si>
  <si>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</si>
  <si>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</si>
  <si>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</si>
  <si>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</si>
  <si>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</si>
  <si>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</si>
  <si>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</si>
  <si>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</si>
  <si>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</si>
  <si>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</si>
  <si>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</si>
  <si>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</si>
  <si>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</si>
  <si>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</si>
  <si>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</si>
  <si>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</si>
  <si>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</si>
  <si>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</si>
  <si>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</si>
  <si>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</si>
  <si>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</si>
  <si>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</si>
  <si>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</si>
  <si>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</si>
  <si>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</si>
  <si>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</si>
  <si>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</si>
  <si>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</si>
  <si>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</si>
  <si>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</si>
  <si>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</si>
  <si>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</si>
  <si>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</si>
  <si>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</si>
  <si>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</si>
  <si>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</si>
  <si>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</si>
  <si>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</si>
  <si>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</si>
  <si>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</si>
  <si>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</si>
  <si>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</si>
  <si>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</si>
  <si>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</si>
  <si>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</si>
  <si>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</si>
  <si>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</si>
  <si>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</si>
  <si>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</si>
  <si>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</si>
  <si>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</si>
  <si>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</si>
  <si>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</si>
  <si>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</si>
  <si>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</si>
  <si>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</si>
  <si>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</si>
  <si>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</si>
  <si>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</si>
  <si>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</si>
  <si>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</si>
  <si>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</si>
  <si>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</si>
  <si>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</si>
  <si>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</si>
  <si>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</si>
  <si>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</si>
  <si>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</si>
  <si>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</si>
  <si>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</si>
  <si>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</si>
  <si>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</si>
  <si>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</si>
  <si>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</si>
  <si>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</si>
  <si>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</si>
  <si>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</si>
  <si>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</si>
  <si>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</si>
  <si>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</si>
  <si>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</si>
  <si>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</si>
  <si>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</si>
  <si>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</si>
  <si>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</si>
  <si>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</si>
  <si>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</si>
  <si>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</si>
  <si>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</si>
  <si>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</si>
  <si>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</si>
  <si>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</si>
  <si>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</si>
  <si>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</si>
  <si>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</si>
  <si>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</si>
  <si>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</si>
  <si>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</si>
  <si>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</si>
  <si>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</si>
  <si>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</si>
  <si>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</si>
  <si>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</si>
  <si>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</si>
  <si>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</si>
  <si>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</si>
  <si>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</si>
  <si>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</si>
  <si>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</si>
  <si>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</si>
  <si>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</si>
  <si>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</si>
  <si>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</si>
  <si>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</si>
  <si>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</si>
  <si>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</si>
  <si>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</si>
  <si>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</si>
  <si>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</si>
  <si>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</si>
  <si>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</si>
  <si>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</si>
  <si>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</si>
  <si>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</si>
  <si>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</si>
  <si>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</si>
  <si>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</si>
  <si>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</si>
  <si>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</si>
  <si>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</si>
  <si>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</si>
  <si>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</si>
  <si>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</si>
  <si>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</si>
  <si>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</si>
  <si>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</si>
  <si>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</si>
  <si>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</si>
  <si>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</si>
  <si>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</si>
  <si>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</si>
  <si>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</si>
  <si>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</si>
  <si>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</si>
  <si>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</si>
  <si>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</si>
  <si>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</si>
  <si>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</si>
  <si>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</si>
  <si>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</si>
  <si>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</si>
  <si>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</si>
  <si>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</si>
  <si>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</si>
  <si>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</si>
  <si>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</si>
  <si>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</si>
  <si>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</si>
  <si>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</si>
  <si>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</si>
  <si>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</si>
  <si>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</si>
  <si>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</si>
  <si>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</si>
  <si>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</si>
  <si>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</si>
  <si>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</si>
  <si>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</si>
  <si>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</si>
  <si>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</si>
  <si>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</si>
  <si>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</si>
  <si>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</si>
  <si>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</si>
  <si>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</si>
  <si>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</si>
  <si>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</si>
  <si>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</si>
  <si>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</si>
  <si>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</si>
  <si>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</si>
  <si>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</si>
  <si>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</si>
  <si>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</si>
  <si>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</si>
  <si>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</si>
  <si>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</si>
  <si>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</si>
  <si>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</si>
  <si>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</si>
  <si>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</si>
  <si>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</si>
  <si>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</si>
  <si>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</si>
  <si>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</si>
  <si>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</si>
  <si>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</si>
  <si>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</si>
  <si>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</si>
  <si>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</si>
  <si>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</si>
  <si>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</si>
  <si>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</si>
  <si>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</si>
  <si>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</si>
  <si>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</si>
  <si>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</si>
  <si>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</si>
  <si>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</si>
  <si>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</si>
  <si>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</si>
  <si>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</si>
  <si>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</si>
  <si>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</si>
  <si>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</si>
  <si>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</si>
  <si>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</si>
  <si>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</si>
  <si>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</si>
  <si>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</si>
  <si>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</si>
  <si>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</si>
  <si>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</si>
  <si>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</si>
  <si>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</si>
  <si>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</si>
  <si>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</si>
  <si>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</si>
  <si>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</si>
  <si>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</si>
  <si>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</si>
  <si>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</si>
  <si>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</si>
  <si>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</si>
  <si>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</si>
  <si>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</si>
  <si>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</si>
  <si>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</si>
  <si>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</si>
  <si>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</si>
  <si>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</si>
  <si>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</si>
  <si>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</si>
  <si>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</si>
  <si>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</si>
  <si>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</si>
  <si>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</si>
  <si>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</si>
  <si>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</si>
  <si>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</si>
  <si>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</si>
  <si>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</si>
  <si>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</si>
  <si>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</si>
  <si>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</si>
  <si>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</si>
  <si>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</si>
  <si>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</si>
  <si>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</si>
  <si>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</si>
  <si>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</si>
  <si>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</si>
  <si>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</si>
  <si>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</si>
  <si>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</si>
  <si>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</si>
  <si>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</si>
  <si>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</si>
  <si>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</si>
  <si>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</si>
  <si>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</si>
  <si>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</si>
  <si>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</si>
  <si>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</si>
  <si>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</si>
  <si>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</si>
  <si>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</si>
  <si>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</si>
  <si>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</si>
  <si>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</si>
  <si>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</si>
  <si>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</si>
  <si>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</si>
  <si>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</si>
  <si>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</si>
  <si>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</si>
  <si>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</si>
  <si>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</si>
  <si>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</si>
  <si>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</si>
  <si>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</si>
  <si>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</si>
  <si>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</si>
  <si>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</si>
  <si>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</si>
  <si>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</si>
  <si>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</si>
  <si>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</si>
  <si>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</si>
  <si>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</si>
  <si>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</si>
  <si>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</si>
  <si>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</si>
  <si>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</si>
  <si>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</si>
  <si>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</si>
  <si>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</si>
  <si>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</si>
  <si>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</si>
  <si>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</si>
  <si>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</si>
  <si>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</si>
  <si>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</si>
  <si>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</si>
  <si>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</si>
  <si>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</si>
  <si>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</si>
  <si>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</si>
  <si>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</si>
  <si>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</si>
  <si>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</si>
  <si>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</si>
  <si>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</si>
  <si>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</si>
  <si>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</si>
  <si>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</si>
  <si>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</si>
  <si>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</si>
  <si>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</si>
  <si>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</si>
  <si>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</si>
  <si>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</si>
  <si>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</si>
  <si>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</si>
  <si>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</si>
  <si>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</si>
  <si>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</si>
  <si>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</si>
  <si>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</si>
  <si>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</si>
  <si>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</si>
  <si>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</si>
  <si>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</si>
  <si>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</si>
  <si>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</si>
  <si>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</si>
  <si>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</si>
  <si>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</si>
  <si>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</si>
  <si>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</si>
  <si>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</si>
  <si>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</si>
  <si>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</si>
  <si>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</si>
  <si>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</si>
  <si>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</si>
  <si>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</si>
  <si>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</si>
  <si>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</si>
  <si>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</si>
  <si>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</si>
  <si>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</si>
  <si>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</si>
  <si>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</si>
  <si>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</si>
  <si>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</si>
  <si>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</si>
  <si>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</si>
  <si>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</si>
  <si>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</si>
  <si>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</si>
  <si>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</si>
  <si>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</si>
  <si>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</si>
  <si>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</si>
  <si>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</si>
  <si>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</si>
  <si>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</si>
  <si>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</si>
  <si>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</si>
  <si>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</si>
  <si>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</si>
  <si>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</si>
  <si>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</si>
  <si>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</si>
  <si>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</si>
  <si>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</si>
  <si>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</si>
  <si>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</si>
  <si>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</si>
  <si>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</si>
  <si>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</si>
  <si>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</si>
  <si>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</si>
  <si>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</si>
  <si>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</si>
  <si>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</si>
  <si>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</si>
  <si>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</si>
  <si>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</si>
  <si>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</si>
  <si>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</si>
  <si>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</si>
  <si>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</si>
  <si>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</si>
  <si>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</si>
  <si>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</si>
  <si>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</si>
  <si>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</si>
  <si>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</si>
  <si>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</si>
  <si>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</si>
  <si>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</si>
  <si>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</si>
  <si>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</si>
  <si>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</si>
  <si>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</si>
  <si>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</si>
  <si>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</si>
  <si>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</si>
  <si>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</si>
  <si>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</si>
  <si>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</si>
  <si>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</si>
  <si>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</si>
  <si>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</si>
  <si>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</si>
  <si>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</si>
  <si>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</si>
  <si>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</si>
  <si>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</si>
  <si>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</si>
  <si>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</si>
  <si>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</si>
  <si>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</si>
  <si>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</si>
  <si>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</si>
  <si>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</si>
  <si>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</si>
  <si>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</si>
  <si>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</si>
  <si>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</si>
  <si>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</si>
  <si>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</si>
  <si>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</si>
  <si>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</si>
  <si>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</si>
  <si>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</si>
  <si>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</si>
  <si>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</si>
  <si>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</si>
  <si>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</si>
  <si>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</si>
  <si>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</si>
  <si>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</si>
  <si>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</si>
  <si>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</si>
  <si>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</si>
  <si>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</si>
  <si>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</si>
  <si>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</si>
  <si>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</si>
  <si>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</si>
  <si>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</si>
  <si>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</si>
  <si>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</si>
  <si>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</si>
  <si>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</si>
  <si>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</si>
  <si>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</si>
  <si>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</si>
  <si>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</si>
  <si>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</si>
  <si>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</si>
  <si>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</si>
  <si>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</si>
  <si>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</si>
  <si>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</si>
  <si>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</si>
  <si>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</si>
  <si>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</si>
  <si>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</si>
  <si>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</si>
  <si>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</si>
  <si>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</si>
  <si>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</si>
  <si>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</si>
  <si>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</si>
  <si>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</si>
  <si>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</si>
  <si>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</si>
  <si>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</si>
  <si>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</si>
  <si>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</si>
  <si>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</si>
  <si>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</si>
  <si>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</si>
  <si>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</si>
  <si>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</si>
  <si>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</si>
  <si>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</si>
  <si>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</si>
  <si>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</si>
  <si>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</si>
  <si>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</si>
  <si>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</si>
  <si>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</si>
  <si>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</si>
  <si>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</si>
  <si>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</si>
  <si>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</si>
  <si>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</si>
  <si>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</si>
  <si>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</si>
  <si>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</si>
  <si>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</si>
  <si>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</si>
  <si>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</si>
  <si>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</si>
  <si>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</si>
  <si>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</si>
  <si>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</si>
  <si>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</si>
  <si>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</si>
  <si>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</si>
  <si>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</si>
  <si>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</si>
  <si>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</si>
  <si>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</si>
  <si>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</si>
  <si>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</si>
  <si>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</si>
  <si>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</si>
  <si>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</si>
  <si>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</si>
  <si>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</si>
  <si>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</si>
  <si>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</si>
  <si>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</si>
  <si>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</si>
  <si>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</si>
  <si>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</si>
  <si>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</si>
  <si>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</si>
  <si>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</si>
  <si>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</si>
  <si>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</si>
  <si>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</si>
  <si>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</si>
  <si>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</si>
  <si>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</si>
  <si>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</si>
  <si>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</si>
  <si>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</si>
  <si>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</si>
  <si>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</si>
  <si>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</si>
  <si>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</si>
  <si>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</si>
  <si>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</si>
  <si>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</si>
  <si>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</si>
  <si>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</si>
  <si>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</si>
  <si>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</si>
  <si>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</si>
  <si>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</si>
  <si>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</si>
  <si>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</si>
  <si>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</si>
  <si>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</si>
  <si>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</si>
  <si>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</si>
  <si>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</si>
  <si>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</si>
  <si>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</si>
  <si>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</si>
  <si>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</si>
  <si>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</si>
  <si>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</si>
  <si>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</si>
  <si>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</si>
  <si>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</si>
  <si>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</si>
  <si>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</si>
  <si>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</si>
  <si>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</si>
  <si>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</si>
  <si>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</si>
  <si>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</si>
  <si>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</si>
  <si>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</si>
  <si>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</si>
  <si>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</si>
  <si>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</si>
  <si>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</si>
  <si>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</si>
  <si>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</si>
  <si>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</si>
  <si>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</si>
  <si>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</si>
  <si>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</si>
  <si>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</si>
  <si>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</si>
  <si>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</si>
  <si>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</si>
  <si>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</si>
  <si>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</si>
  <si>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</si>
  <si>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</si>
  <si>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</si>
  <si>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</si>
  <si>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</si>
  <si>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</si>
  <si>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</si>
  <si>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</si>
  <si>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</si>
  <si>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</si>
  <si>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</si>
  <si>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</si>
  <si>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</si>
  <si>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</si>
  <si>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</si>
  <si>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</si>
  <si>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</si>
  <si>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</si>
  <si>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</si>
  <si>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</si>
  <si>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</si>
  <si>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</si>
  <si>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</si>
  <si>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</si>
  <si>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</si>
  <si>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</si>
  <si>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</si>
  <si>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</si>
  <si>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</si>
  <si>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</si>
  <si>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</si>
  <si>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</si>
  <si>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</si>
  <si>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</si>
  <si>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</si>
  <si>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</si>
  <si>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</si>
  <si>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</si>
  <si>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</si>
  <si>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</si>
  <si>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</si>
  <si>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</si>
  <si>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</si>
  <si>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</si>
  <si>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</si>
  <si>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</si>
  <si>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</si>
  <si>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</si>
  <si>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</si>
  <si>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</si>
  <si>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</si>
  <si>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</si>
  <si>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</si>
  <si>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</si>
  <si>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</si>
  <si>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</si>
  <si>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</si>
  <si>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</si>
  <si>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</si>
  <si>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</si>
  <si>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</si>
  <si>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</si>
  <si>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</si>
  <si>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</si>
  <si>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</si>
  <si>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</si>
  <si>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</si>
  <si>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</si>
  <si>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</si>
  <si>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</si>
  <si>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</si>
  <si>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</si>
  <si>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</si>
  <si>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</si>
  <si>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</si>
  <si>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</si>
  <si>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</si>
  <si>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</si>
  <si>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</si>
  <si>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</si>
  <si>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</si>
  <si>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</si>
  <si>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</si>
  <si>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</si>
  <si>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</si>
  <si>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</si>
  <si>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</si>
  <si>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</si>
  <si>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</si>
  <si>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</si>
  <si>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</si>
  <si>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</si>
  <si>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</si>
  <si>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</si>
  <si>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</si>
  <si>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</si>
  <si>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</si>
  <si>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</si>
  <si>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</si>
  <si>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</si>
  <si>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</si>
  <si>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</si>
  <si>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</si>
  <si>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</si>
  <si>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</si>
  <si>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</si>
  <si>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</si>
  <si>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</si>
  <si>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</si>
  <si>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</si>
  <si>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</si>
  <si>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</si>
  <si>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</si>
  <si>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</si>
  <si>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</si>
  <si>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</si>
  <si>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</si>
  <si>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</si>
  <si>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</si>
  <si>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</si>
  <si>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</si>
  <si>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</si>
  <si>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</si>
  <si>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</si>
  <si>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</si>
  <si>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</si>
  <si>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</si>
  <si>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</si>
  <si>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</si>
  <si>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</si>
  <si>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</si>
  <si>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</si>
  <si>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</si>
  <si>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</si>
  <si>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</si>
  <si>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</si>
  <si>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</si>
  <si>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</si>
  <si>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</si>
  <si>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</si>
  <si>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</si>
  <si>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</si>
  <si>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</si>
  <si>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</si>
  <si>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</si>
  <si>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</si>
  <si>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</si>
  <si>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</si>
  <si>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</si>
  <si>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</si>
  <si>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</si>
  <si>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</si>
  <si>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</si>
  <si>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</si>
  <si>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</si>
  <si>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</si>
  <si>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</si>
  <si>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</si>
  <si>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</si>
  <si>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</si>
  <si>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</si>
  <si>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</si>
  <si>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</si>
  <si>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</si>
  <si>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</si>
  <si>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</si>
  <si>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</si>
  <si>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</si>
  <si>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</si>
  <si>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</si>
  <si>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</si>
  <si>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</si>
  <si>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</si>
  <si>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</si>
  <si>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</si>
  <si>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</si>
  <si>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</si>
  <si>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</si>
  <si>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</si>
  <si>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</si>
  <si>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</si>
  <si>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</si>
  <si>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</si>
  <si>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</si>
  <si>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</si>
  <si>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</si>
  <si>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</si>
  <si>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</si>
  <si>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</si>
  <si>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</si>
  <si>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</si>
  <si>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</si>
  <si>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</si>
  <si>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</si>
  <si>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</si>
  <si>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</si>
  <si>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</si>
  <si>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</si>
  <si>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</si>
  <si>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</si>
  <si>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</si>
  <si>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</si>
  <si>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</si>
  <si>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</si>
  <si>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</si>
  <si>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</si>
  <si>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</si>
  <si>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</si>
  <si>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</si>
  <si>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</si>
  <si>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</si>
  <si>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</si>
  <si>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</si>
  <si>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</si>
  <si>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</si>
  <si>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</si>
  <si>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</si>
  <si>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</si>
  <si>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</si>
  <si>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</si>
  <si>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</si>
  <si>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</si>
  <si>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</si>
  <si>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</si>
  <si>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</si>
  <si>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</si>
  <si>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</si>
  <si>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</si>
  <si>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</si>
  <si>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</si>
  <si>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</si>
  <si>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</si>
  <si>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</si>
  <si>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</si>
  <si>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</si>
  <si>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</si>
  <si>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</si>
  <si>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</si>
  <si>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</si>
  <si>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</si>
  <si>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</si>
  <si>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</si>
  <si>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</si>
  <si>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</si>
  <si>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</si>
  <si>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</si>
  <si>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</si>
  <si>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</si>
  <si>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</si>
  <si>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</si>
  <si>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</si>
  <si>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</si>
  <si>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</si>
  <si>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</si>
  <si>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</si>
  <si>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</si>
  <si>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</si>
  <si>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</si>
  <si>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</si>
  <si>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</si>
  <si>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</si>
  <si>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</si>
  <si>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</si>
  <si>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</si>
  <si>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</si>
  <si>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</si>
  <si>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</si>
  <si>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</si>
  <si>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</si>
  <si>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</si>
  <si>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</si>
  <si>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</si>
  <si>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</si>
  <si>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</si>
  <si>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</si>
  <si>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</si>
  <si>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</si>
  <si>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</si>
  <si>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</si>
  <si>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</si>
  <si>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</si>
  <si>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</si>
  <si>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</si>
  <si>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</si>
  <si>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</si>
  <si>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</si>
  <si>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</si>
  <si>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</si>
  <si>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</si>
  <si>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</si>
  <si>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</si>
  <si>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</si>
  <si>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</si>
  <si>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</si>
  <si>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</si>
  <si>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</si>
  <si>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</si>
  <si>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</si>
  <si>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</si>
  <si>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</si>
  <si>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</si>
  <si>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</si>
  <si>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</si>
  <si>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</si>
  <si>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</si>
  <si>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</si>
  <si>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</si>
  <si>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</si>
  <si>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</si>
  <si>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</si>
  <si>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</si>
  <si>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</si>
  <si>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</si>
  <si>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</si>
  <si>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</si>
  <si>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</si>
  <si>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</si>
  <si>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</si>
  <si>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</si>
  <si>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</si>
  <si>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</si>
  <si>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</si>
  <si>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</si>
  <si>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</si>
  <si>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</si>
  <si>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</si>
  <si>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</si>
  <si>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</si>
  <si>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</si>
  <si>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</si>
  <si>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</si>
  <si>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</si>
  <si>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</si>
  <si>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</si>
  <si>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</si>
  <si>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</si>
  <si>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</si>
  <si>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</si>
  <si>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</si>
  <si>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</si>
  <si>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</si>
  <si>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</si>
  <si>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</si>
  <si>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</si>
  <si>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</si>
  <si>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</si>
  <si>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</si>
  <si>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</si>
  <si>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</si>
  <si>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</si>
  <si>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</si>
  <si>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</si>
  <si>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</si>
  <si>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</si>
  <si>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</si>
  <si>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</si>
  <si>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</si>
  <si>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</si>
  <si>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</si>
  <si>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</si>
  <si>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</si>
  <si>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</si>
  <si>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</si>
  <si>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</si>
  <si>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</si>
  <si>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</si>
  <si>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</si>
  <si>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</si>
  <si>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</si>
  <si>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</si>
  <si>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</si>
  <si>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</si>
  <si>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</si>
  <si>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</si>
  <si>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</si>
  <si>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</si>
  <si>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</si>
  <si>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</si>
  <si>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</si>
  <si>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</si>
  <si>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</si>
  <si>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</si>
  <si>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</si>
  <si>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</si>
  <si>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</si>
  <si>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</si>
  <si>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</si>
  <si>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</si>
  <si>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</si>
  <si>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</si>
  <si>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</si>
  <si>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</si>
  <si>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</si>
  <si>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</si>
  <si>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</si>
  <si>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</si>
  <si>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</si>
  <si>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</si>
  <si>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</si>
  <si>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</si>
  <si>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</si>
  <si>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</si>
  <si>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</si>
  <si>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</si>
  <si>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</si>
  <si>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</si>
  <si>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</si>
  <si>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</si>
  <si>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</si>
  <si>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</si>
  <si>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</si>
  <si>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</si>
  <si>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</si>
  <si>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</si>
  <si>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</si>
  <si>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</si>
  <si>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</si>
  <si>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</si>
  <si>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</si>
  <si>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</si>
  <si>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</si>
  <si>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</si>
  <si>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</si>
  <si>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</si>
  <si>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</si>
  <si>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</si>
  <si>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</si>
  <si>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</si>
  <si>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</si>
  <si>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</si>
  <si>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</si>
  <si>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</si>
  <si>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</si>
  <si>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</si>
  <si>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</si>
  <si>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</si>
  <si>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</si>
  <si>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</si>
  <si>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</si>
  <si>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</si>
  <si>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</si>
  <si>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</si>
  <si>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</si>
  <si>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</si>
  <si>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</si>
  <si>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</si>
  <si>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</si>
  <si>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</si>
  <si>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</si>
  <si>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</si>
  <si>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</si>
  <si>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</si>
  <si>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</si>
  <si>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</si>
  <si>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</si>
  <si>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</si>
  <si>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</si>
  <si>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</si>
  <si>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</si>
  <si>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</si>
  <si>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</si>
  <si>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</si>
  <si>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</si>
  <si>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</si>
  <si>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</si>
  <si>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</si>
  <si>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</si>
  <si>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</si>
  <si>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</si>
  <si>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</si>
  <si>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</si>
  <si>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</si>
  <si>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</si>
  <si>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</si>
  <si>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</si>
  <si>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</si>
  <si>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</si>
  <si>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</si>
  <si>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</si>
  <si>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</si>
  <si>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</si>
  <si>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</si>
  <si>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</si>
  <si>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</si>
  <si>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</si>
  <si>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</si>
  <si>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</si>
  <si>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</si>
  <si>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</si>
  <si>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</si>
  <si>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</si>
  <si>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</si>
  <si>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</si>
  <si>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</si>
  <si>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</si>
  <si>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</si>
  <si>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</si>
  <si>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</si>
  <si>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</si>
  <si>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</si>
  <si>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</si>
  <si>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</si>
  <si>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</si>
  <si>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</si>
  <si>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</si>
  <si>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</si>
  <si>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</si>
  <si>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</si>
  <si>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</si>
  <si>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</si>
  <si>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</si>
  <si>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</si>
  <si>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</si>
  <si>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</si>
  <si>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</si>
  <si>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</si>
  <si>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</si>
  <si>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</si>
  <si>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</si>
  <si>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</si>
  <si>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</si>
  <si>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</si>
  <si>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</si>
  <si>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</si>
  <si>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</si>
  <si>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</si>
  <si>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</si>
  <si>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</si>
  <si>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</si>
  <si>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</si>
  <si>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</si>
  <si>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</si>
  <si>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</si>
  <si>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</si>
  <si>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</si>
  <si>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</si>
  <si>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</si>
  <si>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</si>
  <si>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</si>
  <si>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</si>
  <si>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</si>
  <si>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</si>
  <si>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</si>
  <si>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</si>
  <si>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</si>
  <si>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</si>
  <si>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</si>
  <si>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</si>
  <si>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</si>
  <si>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</si>
  <si>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</si>
  <si>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</si>
  <si>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</si>
  <si>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</si>
  <si>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</si>
  <si>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</si>
  <si>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</si>
  <si>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</si>
  <si>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</si>
  <si>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</si>
  <si>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</si>
  <si>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</si>
  <si>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</si>
  <si>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</si>
  <si>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</si>
  <si>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</si>
  <si>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</si>
  <si>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</si>
  <si>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</si>
  <si>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</si>
  <si>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</si>
  <si>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</si>
  <si>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</si>
  <si>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</si>
  <si>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</si>
  <si>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</si>
  <si>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</si>
  <si>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</si>
  <si>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</si>
  <si>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</si>
  <si>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</si>
  <si>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</si>
  <si>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</si>
  <si>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</si>
  <si>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</si>
  <si>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</si>
  <si>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</si>
  <si>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</si>
  <si>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</si>
  <si>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</si>
  <si>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</si>
  <si>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</si>
  <si>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</si>
  <si>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</si>
  <si>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</si>
  <si>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</si>
  <si>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</si>
  <si>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</si>
  <si>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</si>
  <si>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</si>
  <si>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</si>
  <si>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</si>
  <si>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</si>
  <si>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</si>
  <si>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</si>
  <si>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</si>
  <si>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</si>
  <si>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</si>
  <si>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</si>
  <si>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</si>
  <si>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</si>
  <si>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</si>
  <si>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</si>
  <si>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</si>
  <si>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</si>
  <si>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</si>
  <si>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</si>
  <si>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</si>
  <si>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</si>
  <si>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</si>
  <si>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</si>
  <si>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</si>
  <si>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</si>
  <si>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</si>
  <si>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</si>
  <si>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</si>
  <si>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</si>
  <si>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</si>
  <si>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</si>
  <si>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</si>
  <si>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</si>
  <si>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</si>
  <si>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</si>
  <si>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</si>
  <si>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</si>
  <si>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</si>
  <si>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</si>
  <si>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</si>
  <si>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</si>
  <si>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</si>
  <si>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</si>
  <si>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</si>
  <si>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</si>
  <si>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</si>
  <si>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</si>
  <si>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</si>
  <si>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</si>
  <si>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</si>
  <si>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</si>
  <si>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</si>
  <si>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</si>
  <si>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</si>
  <si>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</si>
  <si>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</si>
  <si>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</si>
  <si>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</si>
  <si>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</si>
  <si>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</si>
  <si>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</si>
  <si>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</si>
  <si>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</si>
  <si>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</si>
  <si>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</si>
  <si>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</si>
  <si>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</si>
  <si>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</si>
  <si>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</si>
  <si>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</si>
  <si>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</si>
  <si>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</si>
  <si>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</si>
  <si>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</si>
  <si>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</si>
  <si>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</si>
  <si>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</si>
  <si>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</si>
  <si>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</si>
  <si>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</si>
  <si>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</si>
  <si>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</si>
  <si>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</si>
  <si>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</si>
  <si>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</si>
  <si>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</si>
  <si>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</si>
  <si>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</si>
  <si>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</si>
  <si>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</si>
  <si>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</si>
  <si>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</si>
  <si>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</si>
  <si>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</si>
  <si>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</si>
  <si>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</si>
  <si>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</si>
  <si>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</si>
  <si>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</si>
  <si>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</si>
  <si>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</si>
  <si>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</si>
  <si>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</si>
  <si>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</si>
  <si>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</si>
  <si>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</si>
  <si>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</si>
  <si>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</si>
  <si>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</si>
  <si>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</si>
  <si>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</si>
  <si>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</si>
  <si>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</si>
  <si>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</si>
  <si>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</si>
  <si>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</si>
  <si>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</si>
  <si>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</si>
  <si>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</si>
  <si>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</si>
  <si>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</si>
  <si>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</si>
  <si>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</si>
  <si>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</si>
  <si>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</si>
  <si>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</si>
  <si>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</si>
  <si>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</si>
  <si>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</si>
  <si>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</si>
  <si>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</si>
  <si>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</si>
  <si>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</si>
  <si>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</si>
  <si>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</si>
  <si>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</si>
  <si>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</si>
  <si>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</si>
  <si>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</si>
  <si>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</si>
  <si>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</si>
  <si>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</si>
  <si>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</si>
  <si>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</si>
  <si>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</si>
  <si>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</si>
  <si>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</si>
  <si>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</si>
  <si>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</si>
  <si>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</si>
  <si>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</si>
  <si>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</si>
  <si>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</si>
  <si>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</si>
  <si>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</si>
  <si>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</si>
  <si>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</si>
  <si>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</si>
  <si>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</si>
  <si>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</si>
  <si>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</si>
  <si>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</si>
  <si>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</si>
  <si>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</si>
  <si>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</si>
  <si>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</si>
  <si>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</si>
  <si>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</si>
  <si>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</si>
  <si>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</si>
  <si>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</si>
  <si>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</si>
  <si>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</si>
  <si>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</si>
  <si>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</si>
  <si>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</si>
  <si>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</si>
  <si>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</si>
  <si>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</si>
  <si>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</si>
  <si>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</si>
  <si>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</si>
  <si>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</si>
  <si>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</si>
  <si>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</si>
  <si>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</si>
  <si>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</si>
  <si>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</si>
  <si>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</si>
  <si>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</si>
  <si>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</si>
  <si>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</si>
  <si>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</si>
  <si>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</si>
  <si>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</si>
  <si>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</si>
  <si>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</si>
  <si>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</si>
  <si>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</si>
  <si>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</si>
  <si>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</si>
  <si>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</si>
  <si>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</si>
  <si>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</si>
  <si>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</si>
  <si>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</si>
  <si>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</si>
  <si>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</si>
  <si>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</si>
  <si>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</si>
  <si>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</si>
  <si>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</si>
  <si>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</si>
  <si>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</si>
  <si>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</si>
  <si>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</si>
  <si>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</si>
  <si>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</si>
  <si>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</si>
  <si>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</si>
  <si>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</si>
  <si>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</si>
  <si>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</si>
  <si>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</si>
  <si>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</si>
  <si>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</si>
  <si>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</si>
  <si>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</si>
  <si>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</si>
  <si>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</si>
  <si>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</si>
  <si>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</si>
  <si>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</si>
  <si>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</si>
  <si>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</si>
  <si>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</si>
  <si>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</si>
  <si>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</si>
  <si>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</si>
  <si>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</si>
  <si>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</si>
  <si>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</si>
  <si>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</si>
  <si>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</si>
  <si>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</si>
  <si>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</si>
  <si>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</si>
  <si>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</si>
  <si>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</si>
  <si>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</si>
  <si>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</si>
  <si>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</si>
  <si>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</si>
  <si>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</si>
  <si>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</si>
  <si>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</si>
  <si>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</si>
  <si>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</si>
  <si>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</si>
  <si>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</si>
  <si>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</si>
  <si>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</si>
  <si>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</si>
  <si>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</si>
  <si>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</si>
  <si>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</si>
  <si>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</si>
  <si>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</si>
  <si>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</si>
  <si>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</si>
  <si>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</si>
  <si>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</si>
  <si>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</si>
  <si>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</si>
  <si>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</si>
  <si>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</si>
  <si>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</si>
  <si>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</si>
  <si>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</si>
  <si>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</si>
  <si>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</si>
  <si>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</si>
  <si>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</si>
  <si>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</si>
  <si>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</si>
  <si>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</si>
  <si>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</si>
  <si>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</si>
  <si>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</si>
  <si>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</si>
  <si>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</si>
  <si>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</si>
  <si>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</si>
  <si>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</si>
  <si>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</si>
  <si>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</si>
  <si>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</si>
  <si>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</si>
  <si>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</si>
  <si>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</si>
  <si>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</si>
  <si>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</si>
  <si>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</si>
  <si>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</si>
  <si>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</si>
  <si>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</si>
  <si>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</si>
  <si>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</si>
  <si>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</si>
  <si>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</si>
  <si>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</si>
  <si>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</si>
  <si>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</si>
  <si>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</si>
  <si>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</si>
  <si>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</si>
  <si>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</si>
  <si>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</si>
  <si>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</si>
  <si>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</si>
  <si>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</si>
  <si>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</si>
  <si>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</si>
  <si>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</si>
  <si>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</si>
  <si>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</si>
  <si>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</si>
  <si>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</si>
  <si>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</si>
  <si>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</si>
  <si>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</si>
  <si>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</si>
  <si>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</si>
  <si>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</si>
  <si>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</si>
  <si>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</si>
  <si>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</si>
  <si>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</si>
  <si>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</si>
  <si>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</si>
  <si>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</si>
  <si>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</si>
  <si>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</si>
  <si>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</si>
  <si>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</si>
  <si>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</si>
  <si>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</si>
  <si>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</si>
  <si>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</si>
  <si>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</si>
  <si>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</si>
  <si>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</si>
  <si>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</si>
  <si>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</si>
  <si>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</si>
  <si>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</si>
  <si>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</si>
  <si>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</si>
  <si>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</si>
  <si>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</si>
  <si>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</si>
  <si>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</si>
  <si>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</si>
  <si>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</si>
  <si>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</si>
  <si>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</si>
  <si>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</si>
  <si>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</si>
  <si>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</si>
  <si>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</si>
  <si>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</si>
  <si>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</si>
  <si>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</si>
  <si>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</si>
  <si>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</si>
  <si>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</si>
  <si>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</si>
  <si>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</si>
  <si>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</si>
  <si>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</si>
  <si>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</si>
  <si>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</si>
  <si>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</si>
  <si>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</si>
  <si>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</si>
  <si>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</si>
  <si>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</si>
  <si>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</si>
  <si>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</si>
  <si>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</si>
  <si>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</si>
  <si>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</si>
  <si>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</si>
  <si>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</si>
  <si>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</si>
  <si>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</si>
  <si>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</si>
  <si>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</si>
  <si>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</si>
  <si>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</si>
  <si>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</si>
  <si>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</si>
  <si>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</si>
  <si>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</si>
  <si>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</si>
  <si>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</si>
  <si>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</si>
  <si>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</si>
  <si>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</si>
  <si>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</si>
  <si>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</si>
  <si>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</si>
  <si>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</si>
  <si>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</si>
  <si>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</si>
  <si>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</si>
  <si>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</si>
  <si>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</si>
  <si>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</si>
  <si>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</si>
  <si>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</si>
  <si>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</si>
  <si>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</si>
  <si>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</si>
  <si>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</si>
  <si>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</si>
  <si>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</si>
  <si>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</si>
  <si>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</si>
  <si>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</si>
  <si>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</si>
  <si>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</si>
  <si>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</si>
  <si>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</si>
  <si>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</si>
  <si>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</si>
  <si>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</si>
  <si>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</si>
  <si>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</si>
  <si>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</si>
  <si>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</si>
  <si>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</si>
  <si>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</si>
  <si>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</si>
  <si>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</si>
  <si>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</si>
  <si>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</si>
  <si>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</si>
  <si>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</si>
  <si>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</si>
  <si>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</si>
  <si>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</si>
  <si>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</si>
  <si>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</si>
  <si>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</si>
  <si>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</si>
  <si>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</si>
  <si>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</si>
  <si>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</si>
  <si>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</si>
  <si>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</si>
  <si>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</si>
  <si>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</si>
  <si>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</si>
  <si>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</si>
  <si>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</si>
  <si>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</si>
  <si>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</si>
  <si>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</si>
  <si>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</si>
  <si>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</si>
  <si>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</si>
  <si>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</si>
  <si>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</si>
  <si>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</si>
  <si>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</si>
  <si>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</si>
  <si>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</si>
  <si>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</si>
  <si>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</si>
  <si>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</si>
  <si>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</si>
  <si>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</si>
  <si>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</si>
  <si>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</si>
  <si>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</si>
  <si>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</si>
  <si>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</si>
  <si>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</si>
  <si>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</si>
  <si>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</si>
  <si>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</si>
  <si>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</si>
  <si>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</si>
  <si>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</si>
  <si>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</si>
  <si>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</si>
  <si>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</si>
  <si>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</si>
  <si>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</si>
  <si>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</si>
  <si>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</si>
  <si>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</si>
  <si>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</si>
  <si>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</si>
  <si>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</si>
  <si>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</si>
  <si>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</si>
  <si>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</si>
  <si>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</si>
  <si>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</si>
  <si>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</si>
  <si>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</si>
  <si>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</si>
  <si>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</si>
  <si>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</si>
  <si>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</si>
  <si>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</si>
  <si>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</si>
  <si>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</si>
  <si>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</si>
  <si>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</si>
  <si>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</si>
  <si>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</si>
  <si>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</si>
  <si>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</si>
  <si>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</si>
  <si>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</si>
  <si>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</si>
  <si>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</si>
  <si>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</si>
  <si>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</si>
  <si>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</si>
  <si>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</si>
  <si>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</si>
  <si>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</si>
  <si>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</si>
  <si>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</si>
  <si>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</si>
  <si>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</si>
  <si>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</si>
  <si>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</si>
  <si>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</si>
  <si>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</si>
  <si>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</si>
  <si>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</si>
  <si>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</si>
  <si>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</si>
  <si>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</si>
  <si>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</si>
  <si>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</si>
  <si>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</si>
  <si>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</si>
  <si>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</si>
  <si>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</si>
  <si>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</si>
  <si>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</si>
  <si>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</si>
  <si>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</si>
  <si>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</si>
  <si>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</si>
  <si>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</si>
  <si>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</si>
  <si>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</si>
  <si>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</si>
  <si>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</si>
  <si>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</si>
  <si>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</si>
  <si>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</si>
  <si>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</si>
  <si>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</si>
  <si>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</si>
  <si>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</si>
  <si>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</si>
  <si>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</si>
  <si>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</si>
  <si>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</si>
  <si>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</si>
  <si>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</si>
  <si>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</si>
  <si>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</si>
  <si>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</si>
  <si>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</si>
  <si>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</si>
  <si>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</si>
  <si>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</si>
  <si>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</si>
  <si>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</si>
  <si>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</si>
  <si>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</si>
  <si>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</si>
  <si>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</si>
  <si>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</si>
  <si>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</si>
  <si>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</si>
  <si>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</si>
  <si>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</si>
  <si>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</si>
  <si>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</si>
  <si>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</si>
  <si>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</si>
  <si>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</si>
  <si>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</si>
  <si>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</si>
  <si>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</si>
  <si>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</si>
  <si>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</si>
  <si>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</si>
  <si>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</si>
  <si>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</si>
  <si>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</si>
  <si>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</si>
  <si>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</si>
  <si>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</si>
  <si>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</si>
  <si>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PCM-20251026-00000742</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</si>
  <si>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</si>
  <si>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</si>
  <si>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</si>
  <si>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</si>
  <si>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</si>
  <si>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</si>
  <si>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</si>
  <si>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</si>
  <si>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</si>
  <si>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</si>
  <si>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</si>
  <si>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</si>
  <si>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</si>
  <si>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</si>
  <si>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</si>
  <si>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on the way ETA : 40 Mins</t>
  </si>
  <si>
    <t>PCM-20251026-00000931</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</si>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</sst>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2" totalsRowShown="0" headerRowDxfId="157" dataDxfId="156" headerRowBorderDxfId="154" tableBorderDxfId="155" totalsRowBorderDxfId="153">
  <autoFilter ref="A1:CJ22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293.52529988426249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13.030311226852064</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4.7348263891763054E-2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45956.473725578704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45956.473725578704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45956.473725578704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45956.473725578704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45956.473725578704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45956.473725578704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45956.473725578704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45956.473725578704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45956.473725578704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45956.473725578704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45956.473725578704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45956.473725578704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45956.473725578704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45956.473725578704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45956.473725578704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45956.473725578704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45956.473725578704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45956.473725578704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45956.473725578704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45956.473725578704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45956.473725578704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45956.473725578704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45956.473725578704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45956.473725578704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45956.473725578704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45956.473725578704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45956.473725578704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45956.473725578704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45956.473725578704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45956.473725578704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45956.473725578704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45956.473725578704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45956.473725578704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45956.473725578704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45956.473725578704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45956.473725578704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45956.473725578704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45956.473725578704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45956.473725578704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45956.473725578704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45956.473725578704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45956.473725578704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45956.473725578704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45956.473725578704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45956.473725578704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45956.473725578704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45956.473725578704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45956.473725578704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45956.473725578704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45956.473725578704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45956.473725578704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45956.473725578704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45956.473725578704</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45956.473725578704</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512DD1D9-0618-4306-A203-2A2A2C30A9E5}"/>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2"/>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131.47388784722716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11.977950347223668</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28657</v>
      </c>
      <c r="E5" s="114" t="s">
        <v>38998</v>
      </c>
      <c r="F5" s="115">
        <v>45956.398379629631</v>
      </c>
      <c r="G5" s="116">
        <f ca="1">IFERROR(NOW()-F5,"-")</f>
        <v>7.534618055797182E-2</v>
      </c>
      <c r="H5" s="115">
        <v>45956.393553240741</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45956.473725810189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45956.473725810189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45956.473725810189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45956.473725578704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45956.473725578704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45956.473725578704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45956.473725578704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45956.473725578704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45956.473725578704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45956.473725578704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45956.473725578704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45956.473725578704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45956.473725578704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45956.473725578704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45956.473725578704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45956.473725578704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45956.473725578704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45956.473725578704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45956.473725578704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45956.473725578704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45956.473725578704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45956.473725578704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45956.473725578704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45956.473725578704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45956.473725578704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45956.473725578704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45956.473725578704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45956.473725578704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45956.473725578704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45956.473725578704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45956.473725578704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45956.473725578704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45956.473725578704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45956.473725578704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45956.473725578704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45956.473725578704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45956.473725578704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45956.473725578704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45956.473725578704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45956.473725578704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45956.473725578704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45956.473725578704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45956.473725578704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45956.473725578704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45956.473725578704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45956.473725578704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45956.473725578704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45956.473725578704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45956.473725578704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45956.473725578704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45956.473725578704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45956.473725578704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45956.473725578704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45956.473725578704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45956.473725578704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45956.473725578704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45956.473725578704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45956.473725578704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45956.473725578704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45956.473725578704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45956.473725578704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45956.473725578704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45956.473725578704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45956.473725578704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45956.473725578704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45956.473725578704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45956.473725578704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45956.473725578704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45956.473725578704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45956.473725578704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45956.473725578704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45956.473725578704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61"/>
      <c r="B78" s="162" t="str">
        <f>IFERROR(VLOOKUP(D78,DB!A:K,11,0),"")</f>
        <v/>
      </c>
      <c r="C78" s="162"/>
      <c r="D78" s="162"/>
      <c r="E78" s="163"/>
      <c r="F78" s="164"/>
      <c r="G78" s="165">
        <f ca="1">IFERROR(NOW()-F78,"-")</f>
        <v>45956.473725578704</v>
      </c>
      <c r="H78" s="164"/>
      <c r="I78" s="162" t="str">
        <f>IFERROR(VLOOKUP(D78,DB!A:F,6,0),"")</f>
        <v/>
      </c>
      <c r="J78" s="162" t="str">
        <f>IFERROR(VLOOKUP(D78,DB!A:G,7,0),"")</f>
        <v/>
      </c>
      <c r="K78" s="166"/>
      <c r="L78" s="162" t="str">
        <f>IFERROR(VLOOKUP(D78,DB!A:I,9,0),"")</f>
        <v/>
      </c>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162"/>
      <c r="BW78" s="162"/>
      <c r="BX78" s="162"/>
      <c r="BY78" s="162"/>
      <c r="BZ78" s="162"/>
      <c r="CA78" s="162"/>
      <c r="CB78" s="162"/>
      <c r="CC78" s="162"/>
      <c r="CD78" s="162"/>
      <c r="CE78" s="162"/>
      <c r="CF78" s="162"/>
      <c r="CG78" s="162"/>
      <c r="CH78" s="162"/>
      <c r="CI78" s="162"/>
      <c r="CJ78" s="167"/>
    </row>
    <row r="79" spans="1:88" ht="31.5" customHeight="1">
      <c r="A79" s="113"/>
      <c r="B79" s="18" t="str">
        <f>IFERROR(VLOOKUP(D79,DB!A:K,11,0),"")</f>
        <v/>
      </c>
      <c r="C79" s="18"/>
      <c r="D79" s="18"/>
      <c r="E79" s="114"/>
      <c r="F79" s="115"/>
      <c r="G79" s="116">
        <f ca="1">IFERROR(NOW()-F79,"-")</f>
        <v>45956.473725578704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45956.473725578704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45956.473725578704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45956.473725578704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45956.473725578704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45956.473725578704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45956.473725578704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45956.473725578704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45956.473725578704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45956.473725578704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45956.473725578704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45956.473725578704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45956.473725578704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45956.473725578704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45956.473725578704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45956.473725578704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45956.473725578704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45956.473725578704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45956.473725578704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45956.473725578704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45956.473725578704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45956.473725578704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45956.473725578704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45956.473725578704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45956.473725578704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45956.473725578704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45956.473725578704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45956.473725578704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45956.473725578704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45956.473725578704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45956.473725578704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45956.473725578704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45956.473725578704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45956.473725578704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45956.473725578704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45956.473725578704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45956.473725578704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45956.473725578704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45956.473725578704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45956.473725578704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45956.473725578704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45956.473725578704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45956.473725578704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45956.473725578704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45956.473725578704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45956.473725578704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45956.473725578704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45956.473725578704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45956.473725578704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45956.473725578704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45956.473725578704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45956.473725578704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45956.473725578704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45956.473725578704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45956.473725578704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45956.473725578704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45956.473725578704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45956.473725578704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45956.473725578704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45956.473725578704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45956.473725578704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45956.473725578704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45956.473725578704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45956.473725578704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45956.473725578704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45956.473725578704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45956.473725578704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45956.473725578704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45956.473725578704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45956.473725578704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45956.473725578704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45956.473725578704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45956.473725578704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45956.473725578704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45956.473725578704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45956.473725578704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45956.473725578704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45956.473725578704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45956.473725578704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45956.473725578704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45956.473725578704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45956.473725578704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45956.473725578704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45956.473725578704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45956.473725578704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45956.473725578704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45956.473725578704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45956.473725578704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45956.473725578704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45956.473725578704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45956.473725578704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45956.473725578704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45956.473725578704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45956.473725578704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45956.473725578704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45956.473725578704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45956.473725578704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45956.473725578704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45956.473725578704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45956.473725578704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45956.473725578704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45956.473725578704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45956.473725578704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45956.473725578704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45956.473725578704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45956.473725578704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45956.473725578704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45956.473725578704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45956.473725578704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45956.473725578704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45956.473725578704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45956.473725578704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45956.473725578704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45956.473725578704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45956.473725578704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45956.473725578704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45956.473725578704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45956.473725578704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45956.473725578704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45956.473725578704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45956.473725578704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45956.473725578704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45956.473725578704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45956.473725578704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45956.473725578704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45956.473725578704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45956.473725578704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45956.473725578704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45956.473725578704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45956.473725578704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45956.473725578704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45956.473725578704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45956.473725578704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45956.473725578704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45956.473725578704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45956.473725578704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45956.473725578704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45956.473725578704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45956.473725578704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45956.473725578704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45956.473725578704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45956.473725578704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45956.473725578704</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61"/>
      <c r="B222" s="162" t="str">
        <f>IFERROR(VLOOKUP(D222,DB!A:K,11,0),"")</f>
        <v/>
      </c>
      <c r="C222" s="162"/>
      <c r="D222" s="162"/>
      <c r="E222" s="163"/>
      <c r="F222" s="164"/>
      <c r="G222" s="165">
        <f ca="1">IFERROR(NOW()-F222,"-")</f>
        <v>45956.473725578704</v>
      </c>
      <c r="H222" s="164"/>
      <c r="I222" s="162" t="str">
        <f>IFERROR(VLOOKUP(D222,DB!A:F,6,0),"")</f>
        <v/>
      </c>
      <c r="J222" s="162" t="str">
        <f>IFERROR(VLOOKUP(D222,DB!A:G,7,0),"")</f>
        <v/>
      </c>
      <c r="K222" s="166"/>
      <c r="L222" s="162" t="str">
        <f>IFERROR(VLOOKUP(D222,DB!A:I,9,0),"")</f>
        <v/>
      </c>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162"/>
      <c r="BX222" s="162"/>
      <c r="BY222" s="162"/>
      <c r="BZ222" s="162"/>
      <c r="CA222" s="162"/>
      <c r="CB222" s="162"/>
      <c r="CC222" s="162"/>
      <c r="CD222" s="162"/>
      <c r="CE222" s="162"/>
      <c r="CF222" s="162"/>
      <c r="CG222" s="162"/>
      <c r="CH222" s="162"/>
      <c r="CI222" s="162"/>
      <c r="CJ222" s="167"/>
    </row>
  </sheetData>
  <dataValidations count="2">
    <dataValidation allowBlank="1" showInputMessage="1" showErrorMessage="1" sqref="E1" xr:uid="{4D935161-CDD3-4592-B877-3FB59C99E142}"/>
    <dataValidation type="list" allowBlank="1" showInputMessage="1" showErrorMessage="1" sqref="E3:E22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45956.473725810189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45956.473725810189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45956.473725810189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45956.473725810189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45956.473725810189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45956.473725810189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45956.473725810189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45956.473725810189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45956.473725810189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45956.473725810189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45956.473725810189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45956.473725810189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45956.473725810189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45956.473725810189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45956.473725810189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45956.473725810189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45956.473725810189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45956.473725810189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45956.473725810189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45956.473725810189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45956.473725810189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45956.473725810189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45956.473725810189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45956.473725810189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45956.473725810189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45956.473725810189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45956.473725810189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45956.473725810189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45956.473725810189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45956.473725810189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45956.473725810189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45956.473725810189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45956.473725810189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45956.473725810189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45956.473725810189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45956.473725810189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45956.473725810189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45956.473725810189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45956.473725810189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45956.473725810189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45956.473725810189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45956.473725810189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45956.473725810189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45956.473725810189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45956.473725810189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45956.473725810189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45956.473725810189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45956.473725810189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45956.473725810189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45956.473725810189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45956.473725810189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45956.473725810189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45956.473725810189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45956.473725810189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45956.473725810189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45956.473725810189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45956.473725810189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45956.473725810189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45956.473725810189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45956.473725810189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45956.473725810189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45956.473725810189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45956.473725810189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45956.473725810189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45956.473725810189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45956.473725810189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45956.473725810189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45956.473725810189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45956.473725810189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45956.473725810189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45956.473725810189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45956.473725810189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45956.473725810189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45956.473725810189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45956.473725810189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45956.473725810189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45956.473725810189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45956.473725810189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45956.473725810189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45956.473725810189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45956.473725810189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45956.473725810189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45956.473725810189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45956.473725810189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45956.473725810189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45956.473725810189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45956.473725810189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45956.473725810189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45956.473725810189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45956.473725810189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45956.473725810189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45956.473725810189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45956.473725810189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45956.473725810189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45956.473725810189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45956.473725810189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45956.473725810189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45956.473725810189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45956.473725810189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45956.473725810189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45956.473725810189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45956.473725810189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45956.473725810189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45956.473725810189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45956.473725810189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45956.473725810189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45956.473725810189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45956.473725810189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45956.473725810189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45956.473725810189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45956.473725810189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45956.473725810189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45956.473725810189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45956.473725810189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45956.473725810189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45956.473725810189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45956.473725810189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45956.473725810189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45956.473725810189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45956.473725810189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45956.473725810189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45956.473725810189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45956.473725810189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45956.473725810189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45956.473725810189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45956.473725810189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45956.473725810189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45956.473725810189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45956.473725810189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45956.473725810189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45956.473725810189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45956.473725810189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45956.473725810189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45956.473725810189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45956.473725810189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45956.473725810189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45956.473725810189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45956.473725810189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45956.473725810189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45956.473725810189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45956.473725810189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45956.473725810189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45956.473725810189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45956.473725810189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45956.473725810189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45956.473725810189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45956.473725810189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45956.473725810189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45956.473725810189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45956.473725810189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45956.473725810189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45956.473725810189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45956.473725810189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45956.473725810189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45956.473725810189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45956.473725810189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45956.473725810189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45956.473725810189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45956.473725810189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45956.473725810189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45956.473725810189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45956.473725810189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45956.473725810189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45956.473725810189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45956.473725810189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45956.473725810189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45956.473725810189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45956.473725810189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45956.473725810189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45956.473725810189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45956.473725810189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45956.473725810189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45956.473725810189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45956.473725810189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45956.473725810189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45956.473725810189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45956.473725810189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45956.473725810189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45956.473725810189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45956.473725810189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45956.473725810189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45956.473725810189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45956.473725810189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45956.473725810189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45956.473725810189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45956.473725810189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45956.473725810189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45956.473725810189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45956.473725810189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45956.473725810189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45956.473725810189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45956.473725810189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45956.473725810189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45956.473725810189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45956.473725810189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45956.473725810189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45956.473725810189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45956.473725810189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45956.473725810189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45956.473725810189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45956.473725810189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45956.473725810189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45956.473725810189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45956.473725810189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45956.473725810189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45956.473725810189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45956.473725810189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45956.473725810189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45956.473725810189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45956.473725810189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45956.473725810189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45956.473725810189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45956.473725810189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45956.473725810189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45956.473725810189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45956.473725810189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45956.473725810189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45956.473725810189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45956.473725810189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45956.473725810189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45956.473725810189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45956.473725810189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45956.473725810189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45956.473725810189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45956.473725810189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45956.473725810189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45956.473725810189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45956.473725810189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45956.473725810189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45956.473725810189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45956.473725810189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45956.473725810189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45956.473725810189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45956.473725810189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45956.473725810189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45956.473725810189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45956.473725810189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45956.473725810189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45956.473725810189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45956.473725810189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45956.473725810189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45956.473725810189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45956.473725810189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45956.473725810189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45956.473725810189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45956.473725810189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45956.473725810189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45956.473725810189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45956.473725810189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45956.473725810189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45956.473725810189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45956.473725810189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45956.473725810189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45956.473725810189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45956.473725810189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45956.473725810189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45956.473725810189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45956.473725810189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45956.473725810189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45956.473725810189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45956.473725810189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45956.473725810189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45956.473725810189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45956.473725810189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45956.473725810189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45956.473725810189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45956.473725810189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45956.473725810189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45956.473725810189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45956.473725810189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45956.473725810189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45956.473725810189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45956.473725810189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45956.473725810189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45956.473725810189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45956.473725810189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45956.473725810189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45956.473725810189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45956.473725810189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45956.473725810189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45956.473725810189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45956.473725810189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45956.473725810189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45956.473725810189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45956.473725810189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45956.473725810189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45956.473725810189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45956.473725810189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45956.473725810189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45956.473725810189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45956.473725810189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45956.473725810189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45956.473725810189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45956.473725810189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45956.473725810189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45956.473725810189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45956.473725810189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45956.473725810189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45956.473725810189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45956.473725810189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45956.473725810189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45956.473725810189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45956.473725810189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45956.473725810189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45956.473725810189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45956.473725810189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45956.473725810189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45956.473725810189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45956.473725810189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45956.473725810189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45956.473725810189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45956.473725810189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45956.473725810189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45956.473725810189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45956.473725810189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45956.473725810189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45956.473725810189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45956.473725810189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45956.473725810189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45956.473725810189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45956.473725810189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45956.473725810189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45956.473725810189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45956.473725810189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45956.473725810189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45956.473725810189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45956.473725810189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45956.473725810189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45956.473725810189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45956.473725810189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45956.473725810189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45956.473725810189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45956.473725810189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45956.473725810189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45956.473725810189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45956.473725810189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45956.473725810189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45956.473725810189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45956.473725810189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45956.473725810189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45956.473725810189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45956.473725810189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45956.473725810189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45956.473725810189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45956.473725810189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45956.473725810189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45956.473725810189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45956.473725810189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45956.473725810189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45956.473725810189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45956.473725810189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45956.473725810189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45956.473725810189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45956.473725810189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45956.473725810189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45956.473725810189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45956.473725810189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45956.473725810189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45956.473725810189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45956.473725810189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45956.473725810189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45956.473725810189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45956.473725810189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45956.473725810189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45956.473725810189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45956.473725810189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45956.473725810189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45956.473725810189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45956.473725810189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45956.473725810189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45956.473725810189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45956.473725810189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45956.473725810189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45956.473725810189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45956.473725810189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45956.473725810189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45956.473725810189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45956.473725810189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45956.473725810189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45956.473725810189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45956.473725810189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45956.473725810189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45956.473725810189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45956.473725810189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45956.473725810189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45956.473725810189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45956.473725810189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45956.473725810189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45956.473725810189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45956.473725810189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45956.473725810189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45956.473725810189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45956.473725810189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45956.473725810189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45956.473725810189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45956.473725810189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45956.473725810189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45956.473725810189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45956.473725810189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45956.473725810189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45956.473725810189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45956.473725810189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45956.473725810189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45956.473725810189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45956.473725810189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45956.473725810189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45956.473725810189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45956.473725810189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45956.473725810189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45956.473725810189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45956.473725810189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45956.473725810189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45956.473725810189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45956.473725810189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45956.473725810189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45956.473725810189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45956.473725810189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45956.473725810189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45956.473725810189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45956.473725810189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45956.473725810189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45956.473725810189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45956.473725810189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45956.473725810189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45956.473725810189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45956.473725810189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45956.473725810189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45956.473725810189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45956.473725810189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45956.473725810189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45956.473725810189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45956.473725810189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45956.473725810189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45956.473725810189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45956.473725810189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45956.473725810189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45956.473725810189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45956.473725810189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45956.473725810189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45956.473725810189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45956.473725810189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45956.473725810189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45956.473725810189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45956.473725810189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45956.473725810189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45956.473725810189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45956.473725810189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45956.473725810189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45956.473725810189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45956.473725810189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45956.473725810189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45956.473725810189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45956.473725810189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45956.473725810189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45956.473725810189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45956.473725810189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45956.473725810189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45956.473725810189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45956.473725810189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45956.473725810189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45956.473725810189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45956.473725810189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45956.473725810189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45956.473725810189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45956.473725810189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45956.473725810189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45956.473725810189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45956.473725810189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45956.473725810189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45956.473725810189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45956.473725810189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45956.473725810189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45956.473725810189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45956.473725810189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45956.473725810189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45956.473725810189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45956.473725810189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45956.473725810189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45956.473725810189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45956.473725810189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45956.473725810189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45956.473725810189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45956.473725810189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45956.473725810189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45956.473725810189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45956.473725810189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45956.473725810189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45956.473725810189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45956.473725810189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45956.473725810189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45956.473725810189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45956.473725810189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45956.473725810189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45956.473725810189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45956.473725810189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45956.473725810189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45956.473725810189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45956.473725810189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45956.473725810189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45956.473725810189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45956.473725810189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45956.473725810189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45956.473725810189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45956.473725810189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45956.473725810189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45956.473725810189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45956.473725810189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45956.473725810189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45956.473725810189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45956.473725810189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45956.473725810189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45956.473725810189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45956.473725810189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45956.473725810189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45956.473725810189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45956.473725810189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45956.473725810189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45956.473725810189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45956.473725810189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45956.473725810189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45956.473725810189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45956.473725810189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45956.473725810189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45956.473725810189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45956.473725810189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45956.473725810189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45956.473725810189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45956.473725810189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45956.473725810189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45956.473725810189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45956.473725810189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45956.473725810189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45956.473725810189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45956.473725810189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45956.473725810189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45956.473725810189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45956.473725810189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45956.473725810189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45956.473725810189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45956.473725810189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45956.473725810189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45956.473725810189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45956.473725810189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45956.473725810189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45956.473725810189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45956.473725810189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45956.473725810189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45956.473725810189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45956.473725810189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45956.473725810189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45956.473725810189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45956.473725810189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45956.473725810189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45956.473725810189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45956.473725810189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45956.473725810189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45956.473725810189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45956.473725810189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45956.473725810189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45956.473725810189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45956.473725810189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45956.473725810189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45956.473725810189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45956.473725810189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45956.473725810189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45956.473725810189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45956.473725810189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45956.473725810189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45956.473725810189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45956.473725810189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45956.473725810189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45956.473725810189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45956.473725810189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45956.473725810189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45956.473725810189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45956.473725810189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45956.473725810189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45956.473725810189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45956.473725810189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45956.473725810189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45956.473725810189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45956.473725810189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45956.473725810189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45956.473725810189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45956.473725810189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45956.473725810189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45956.473725810189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45956.473725810189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45956.473725810189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45956.473725810189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45956.473725810189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45956.473725810189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45956.473725810189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45956.473725810189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45956.473725810189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45956.473725810189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45956.473725810189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45956.473725810189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45956.473725810189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45956.473725810189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45956.473725810189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45956.473725810189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45956.473725810189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45956.473725810189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45956.473725810189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45956.473725810189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45956.473725810189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45956.473725810189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45956.473725810189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45956.473725810189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45956.473725810189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45956.473725810189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45956.473725810189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45956.473725810189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45956.473725810189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45956.473725810189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45956.473725810189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45956.473725810189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45956.473725810189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45956.473725810189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45956.473725810189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45956.473725810189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45956.473725810189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45956.473725810189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45956.473725810189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45956.473725810189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45956.473725810189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45956.473725810189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45956.473725810189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45956.473725810189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45956.473725810189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45956.473725810189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45956.473725810189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45956.473725810189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45956.473725810189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45956.473725810189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45956.473725810189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45956.473725810189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45956.473725810189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45956.473725810189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45956.473725810189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45956.473725810189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45956.473725810189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45956.473725810189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45956.473725810189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45956.473725810189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45956.473725810189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45956.473725810189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45956.473725810189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45956.473725810189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45956.473725810189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45956.473725810189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45956.473725810189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45956.473725810189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45956.473725810189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45956.473725810189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45956.473725810189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45956.473725810189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45956.473725810189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45956.473725810189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45956.473725810189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45956.473725810189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45956.473725810189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45956.473725810189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45956.473725810189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45956.473725810189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45956.473725810189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45956.473725810189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45956.473725810189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45956.473725810189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45956.473725810189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45956.473725810189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45956.473725810189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45956.473725810189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45956.473725810189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45956.473725810189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45956.473725810189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45956.473725810189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45956.473725810189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45956.473725810189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45956.473725810189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45956.473725810189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45956.473725810189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45956.473725810189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45956.473725810189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45956.473725810189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45956.473725810189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45956.473725810189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45956.473725810189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45956.473725810189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45956.473725810189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45956.473725810189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45956.473725810189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45956.473725810189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45956.473725810189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45956.473725810189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45956.473725810189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45956.473725810189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45956.473725810189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45956.473725810189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45956.473725810189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45956.473725810189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45956.473725810189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45956.473725810189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45956.473725810189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45956.473725810189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45956.473725810189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45956.473725810189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45956.473725810189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45956.473725810189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45956.473725810189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45956.473725810189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45956.473725810189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45956.473725810189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45956.473725810189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45956.473725810189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45956.473725810189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45956.473725810189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45956.473725810189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45956.473725810189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45956.473725810189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45956.473725810189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45956.473725810189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45956.473725810189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45956.473725810189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45956.473725810189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45956.473725810189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45956.473725810189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45956.473725810189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45956.473725810189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45956.473725810189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45956.473725810189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45956.473725810189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45956.473725810189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45956.473725810189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45956.473725810189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45956.473725810189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45956.473725810189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45956.473725810189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45956.473725810189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45956.473725810189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45956.473725810189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45956.473725810189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45956.473725810189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45956.473725810189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45956.473725810189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45956.473725810189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45956.473725810189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45956.473725810189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45956.473725810189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45956.473725810189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45956.473725810189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45956.473725810189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45956.473725810189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45956.473725810189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45956.473725810189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45956.473725810189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45956.473725810189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45956.473725810189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45956.473725810189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45956.473725810189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45956.473725810189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45956.473725810189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45956.473725810189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45956.473725810189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45956.473725810189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45956.473725810189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45956.473725810189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45956.473725810189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45956.473725810189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45956.473725810189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45956.473725810189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45956.473725810189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45956.473725810189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45956.473725810189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45956.473725810189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45956.473725810189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45956.473725810189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45956.473725810189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45956.473725810189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45956.473725810189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45956.473725810189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45956.473725810189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45956.473725810189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45956.473725810189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45956.473725810189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45956.473725810189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45956.473725810189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45956.473725810189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45956.473725810189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45956.473725810189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45956.473725810189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45956.473725810189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45956.473725810189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45956.473725810189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45956.473725810189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45956.473725810189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45956.473725810189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45956.473725810189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45956.473725810189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45956.473725810189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45956.473725810189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45956.473725810189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45956.473725810189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45956.473725810189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45956.473725810189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45956.473725810189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45956.473725810189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45956.473725810189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45956.473725810189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45956.473725810189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45956.473725810189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45956.473725810189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45956.473725810189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45956.473725810189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45956.473725810189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45956.473725810189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45956.473725810189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45956.473725810189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45956.473725810189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45956.473725810189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45956.473725810189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45956.473725810189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45956.473725810189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45956.473725810189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45956.473725810189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45956.473725810189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45956.473725810189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45956.473725810189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45956.473725810189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45956.473725810189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45956.473725810189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45956.473725810189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45956.473725810189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45956.473725810189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45956.473725810189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45956.473725810189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45956.473725810189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45956.473725810189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45956.473725810189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45956.473725810189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45956.473725810189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45956.473725810189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45956.473725810189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45956.473725810189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45956.473725810189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45956.473725810189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45956.473725810189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45956.473725810189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45956.473725810189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45956.473725810189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45956.473725810189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45956.473725810189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45956.473725810189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45956.473725810189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45956.473725810189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45956.473725810189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45956.473725810189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45956.473725810189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45956.473725810189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45956.473725810189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45956.473725810189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45956.473725810189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45956.473725810189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45956.473725810189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45956.473725810189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45956.473725810189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45956.473725810189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45956.473725810189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45956.473725810189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45956.473725810189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45956.473725810189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45956.473725810189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45956.473725810189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45956.473725810189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45956.473725810189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45956.473725810189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45956.473725810189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45956.473725810189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45956.473725810189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45956.473725810189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45956.473725810189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45956.473725810189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45956.473725810189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45956.473725810189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45956.473725810189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45956.473725810189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45956.473725810189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45956.473725810189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45956.473725810189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45956.473725810189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45956.473725810189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45956.473725810189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45956.473725810189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45956.473725810189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45956.473725810189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45956.473725810189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45956.473725810189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45956.473725810189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45956.473725810189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45956.473725810189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45956.473725810189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45956.473725810189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45956.473725810189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45956.473725810189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45956.473725810189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45956.473725810189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45956.473725810189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45956.473725810189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45956.473725810189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45956.473725810189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45956.473725810189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45956.473725810189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45956.473725810189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45956.473725810189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45956.473725810189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45956.473725810189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45956.473725810189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45956.473725810189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45956.473725810189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45956.473725810189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45956.473725810189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45956.473725810189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45956.473725810189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45956.473725810189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45956.473725810189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45956.473725810189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45956.473725810189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45956.473725810189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45956.473725810189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45956.473725810189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45956.473725810189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45956.473725810189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45956.473725810189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45956.473725810189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45956.473725810189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45956.473725810189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45956.473725810189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45956.473725810189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45956.473725810189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45956.473725810189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45956.473725810189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45956.473725810189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45956.473725810189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45956.473725810189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45956.473725810189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45956.473725810189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45956.473725810189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45956.473725810189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45956.473725810189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45956.473725810189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45956.473725810189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45956.473725810189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45956.473725810189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45956.473725810189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45956.473725810189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45956.473725810189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45956.473725810189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45956.473725810189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45956.473725810189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45956.473725810189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45956.473725810189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45956.473725810189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45956.473725810189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45956.473725810189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45956.473725810189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45956.473725810189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45956.473725810189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45956.473725810189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45956.473725810189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45956.473725810189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45956.473725810189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45956.473725810189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45956.473725810189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45956.473725810189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45956.473725810189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45956.473725810189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45956.473725810189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45956.473725810189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45956.473725810189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45956.473725810189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45956.473725810189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45956.473725810189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45956.473725810189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45956.473725810189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45956.473725810189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45956.473725810189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45956.473725810189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45956.473725810189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45956.473725810189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45956.473725810189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45956.473725810189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45956.473725810189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45956.473725810189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45956.473725810189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45956.473725810189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45956.473725810189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45956.473725810189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45956.473725810189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45956.473725810189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45956.473725810189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45956.473725810189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45956.473725810189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45956.473725810189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45956.473725810189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45956.473725810189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45956.473725810189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45956.473725810189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45956.473725810189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45956.473725810189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45956.473725810189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45956.473725810189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45956.473725810189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45956.473725810189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45956.473725810189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45956.473725810189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45956.473725810189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45956.473725810189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45956.473725810189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45956.473725810189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45956.473725810189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45956.473725810189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45956.473725810189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45956.473725810189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45956.473725810189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45956.473725810189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45956.473725810189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45956.473725810189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45956.473725810189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45956.473725810189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45956.473725810189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45956.473725810189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45956.473725810189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45956.473725810189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45956.473725810189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45956.473725810189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45956.473725810189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45956.473725810189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45956.473725810189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45956.473725810189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45956.473725810189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45956.473725810189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45956.473725810189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45956.473725810189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45956.473725810189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45956.473725810189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45956.473725810189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45956.473725810189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45956.473725810189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45956.473725810189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45956.473725810189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45956.473725810189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45956.473725810189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45956.473725810189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45956.473725810189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45956.473725810189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45956.473725810189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45956.473725810189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45956.473725810189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45956.473725810189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45956.473725810189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45956.473725810189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45956.473725810189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45956.473725810189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45956.473725810189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45956.473725810189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45956.473725810189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45956.473725810189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45956.473725810189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45956.473725810189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45956.473725810189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45956.473725810189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45956.473725810189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45956.473725810189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45956.473725810189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45956.473725810189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45956.473725810189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45956.473725810189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45956.473725810189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45956.473725810189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45956.473725810189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45956.473725810189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45956.473725810189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45956.473725810189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45956.473725810189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45956.473725810189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45956.473725810189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45956.473725810189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45956.473725810189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45956.473725810189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45956.473725810189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45956.473725810189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45956.473725810189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45956.473725810189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45956.473725810189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45956.473725810189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45956.473725810189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45956.473725810189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45956.473725810189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45956.473725810189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45956.473725810189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45956.473725810189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45956.473725810189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45956.473725810189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45956.473725810189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45956.473725810189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45956.473725810189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45956.473725810189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45956.473725810189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45956.473725810189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45956.473725810189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45956.473725810189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252.99300798610784</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2.8390035879638162</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2.1980324090691283E-3</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45956.473725810189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45956.473725810189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45956.473725810189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45956.473725810189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45956.473725810189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45956.473725810189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45956.473725810189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45956.473725810189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45956.473725810189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45956.473725810189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45956.473725810189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45956.473725810189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45956.473725810189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45956.473725810189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45956.473725810189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45956.473725810189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45956.473725810189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45956.473725810189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45956.473725810189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45956.473725810189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45956.473725810189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45956.473725810189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45956.473725810189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45956.473725810189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45956.473725810189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45956.473725810189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45956.473725810189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45956.473725810189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45956.473725810189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45956.473725810189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45956.473725810189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45956.473725810189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45956.473725810189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45956.473725810189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45956.473725810189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45956.473725810189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45956.473725810189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45956.473725810189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45956.473725810189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45956.473725810189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45956.473725810189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45956.473725810189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45956.473725810189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45956.473725810189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45956.473725810189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45956.473725810189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45956.473725810189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45956.473725810189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45956.473725810189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45956.473725810189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45956.473725810189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45956.473725810189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45956.473725810189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45956.473725810189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45956.473725810189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45956.473725810189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45956.473725810189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45956.473725810189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45956.473725810189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45956.473725810189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45956.473725810189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45956.473725810189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45956.473725810189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45956.473725810189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45956.473725810189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45956.473725810189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45956.473725810189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45956.473725810189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45956.473725810189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45956.473725810189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45956.473725810189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45956.473725810189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45956.473725810189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45956.473725810189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45956.473725810189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45956.473725810189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45956.473725810189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45956.473725810189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45956.473725810189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45956.473725810189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45956.473725810189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45956.473725810189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45956.473725810189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45956.473725810189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45956.473725810189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45956.473725810189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45956.473725810189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45956.473725810189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45956.473725810189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45956.473725810189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45956.473725810189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45956.473725810189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45956.473725810189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45956.473725810189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45956.473725810189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45956.473725810189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45956.473725810189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45956.473725810189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45956.473725810189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45956.473725810189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45956.473725810189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45956.473725810189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45956.473725810189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45956.473725810189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45956.473725810189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45956.473725810189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45956.473725810189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45956.473725810189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45956.473725810189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45956.473725810189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45956.473725810189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45956.473725810189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45956.473725810189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45956.473725810189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45956.473725810189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45956.473725810189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45956.473725810189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45956.473725810189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45956.473725810189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45956.473725810189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45956.473725810189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45956.473725810189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45956.473725810189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45956.473725810189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45956.473725810189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45956.473725810189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45956.473725810189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45956.473725810189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45956.473725810189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45956.473725810189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45956.473725810189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45956.473725810189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45956.473725810189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45956.473725810189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45956.473725810189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45956.473725810189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45956.473725810189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45956.473725810189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45956.473725810189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45956.473725810189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45956.473725810189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45956.473725810189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45956.473725810189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45956.473725810189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45956.473725810189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45956.473725810189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45956.473725810189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45956.473725810189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45956.473725810189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45956.473725810189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45956.473725810189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45956.473725810189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45956.473725810189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45956.473725810189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45956.473725810189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45956.473725810189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45956.473725810189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45956.473725810189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45956.473725810189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45956.473725810189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45956.473725810189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45956.473725810189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45956.473725810189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45956.473725810189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45956.473725810189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45956.473725810189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45956.473725810189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45956.473725810189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45956.473725810189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45956.473725810189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45956.473725810189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45956.473725810189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45956.473725810189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45956.473725810189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45956.473725810189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45956.473725810189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45956.473725810189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45956.473725810189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45956.473725810189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45956.473725810189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45956.473725810189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45956.473725810189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45956.473725810189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45956.473725810189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45956.473725810189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45956.473725810189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45956.473725810189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45956.473725810189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45956.473725810189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45956.473725810189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45956.473725810189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45956.473725810189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45956.473725810189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45956.473725810189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45956.473725810189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45956.473725810189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45956.473725810189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45956.473725810189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45956.473725810189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45956.473725810189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45956.473725810189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45956.473725810189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45956.473725810189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45956.473725810189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45956.473725810189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45956.473725810189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45956.473725810189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45956.473725810189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45956.473725810189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45956.473725810189</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45956.473725810189</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64.641665393515723</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30.284848263887397</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7.8126144675916294</v>
      </c>
      <c r="H4" s="153">
        <v>45948.661111111112</v>
      </c>
      <c r="I4" s="152" t="str">
        <f>IFERROR(VLOOKUP(D4,DB!A:F,6,0),"")</f>
        <v>SCECO</v>
      </c>
      <c r="J4" s="152" t="str">
        <f>IFERROR(VLOOKUP(D4,DB!A:G,7,0),"")</f>
        <v>Dead</v>
      </c>
      <c r="K4" s="152" t="s">
        <v>39102</v>
      </c>
      <c r="L4" s="152" t="str">
        <f>IFERROR(VLOOKUP(D4,DB!A:I,9,0),"")</f>
        <v>Latis</v>
      </c>
    </row>
    <row r="5" spans="1:13" ht="15">
      <c r="A5" s="152" t="s">
        <v>39103</v>
      </c>
      <c r="B5" s="152" t="str">
        <f>IFERROR(VLOOKUP(D5,DB!A:K,11,0),"")</f>
        <v>R5</v>
      </c>
      <c r="C5" s="152">
        <v>2</v>
      </c>
      <c r="D5" s="152" t="s">
        <v>35492</v>
      </c>
      <c r="E5" s="152" t="s">
        <v>38998</v>
      </c>
      <c r="F5" s="153">
        <v>45956.458796296298</v>
      </c>
      <c r="G5" s="154">
        <f ca="1">IFERROR(NOW()-F5,"")</f>
        <v>1.4929282406228594E-2</v>
      </c>
      <c r="H5" s="153">
        <v>45956.451157407406</v>
      </c>
      <c r="I5" s="152" t="str">
        <f>IFERROR(VLOOKUP(D5,DB!A:F,6,0),"")</f>
        <v>SCECO</v>
      </c>
      <c r="J5" s="152" t="str">
        <f>IFERROR(VLOOKUP(D5,DB!A:G,7,0),"")</f>
        <v>Dead</v>
      </c>
      <c r="K5" s="152" t="s">
        <v>39104</v>
      </c>
      <c r="L5" s="152" t="str">
        <f>IFERROR(VLOOKUP(D5,DB!A:I,9,0),"")</f>
        <v>Latis</v>
      </c>
    </row>
    <row r="6" spans="1:13" ht="15">
      <c r="A6" s="152" t="s">
        <v>39105</v>
      </c>
      <c r="B6" s="152" t="str">
        <f>IFERROR(VLOOKUP(D6,DB!A:K,11,0),"")</f>
        <v>R5</v>
      </c>
      <c r="C6" s="152">
        <v>2</v>
      </c>
      <c r="D6" s="152" t="s">
        <v>38382</v>
      </c>
      <c r="E6" s="152" t="s">
        <v>38998</v>
      </c>
      <c r="F6" s="153">
        <v>45956.464803240742</v>
      </c>
      <c r="G6" s="154">
        <f ca="1">IFERROR(NOW()-F6,"")</f>
        <v>8.9223379618488252E-3</v>
      </c>
      <c r="H6" s="153">
        <v>45956.455081018517</v>
      </c>
      <c r="I6" s="152" t="str">
        <f>IFERROR(VLOOKUP(D6,DB!A:F,6,0),"")</f>
        <v>SCECO</v>
      </c>
      <c r="J6" s="152" t="str">
        <f>IFERROR(VLOOKUP(D6,DB!A:G,7,0),"")</f>
        <v>Haj Removal</v>
      </c>
      <c r="K6" s="152" t="s">
        <v>39104</v>
      </c>
      <c r="L6" s="152" t="str">
        <f>IFERROR(VLOOKUP(D6,DB!A:I,9,0),"")</f>
        <v>Latis</v>
      </c>
    </row>
    <row r="7" spans="1:13" ht="15">
      <c r="A7" s="152"/>
      <c r="B7" s="152" t="str">
        <f>IFERROR(VLOOKUP(D7,DB!A:K,11,0),"")</f>
        <v/>
      </c>
      <c r="C7" s="152"/>
      <c r="D7" s="152"/>
      <c r="E7" s="152"/>
      <c r="F7" s="153"/>
      <c r="G7" s="154">
        <f ca="1">IFERROR(NOW()-F7,"")</f>
        <v>45956.473725578704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45956.473725578704</v>
      </c>
      <c r="H8" s="153"/>
      <c r="I8" s="152" t="str">
        <f>IFERROR(VLOOKUP(D8,DB!A:F,6,0),"")</f>
        <v/>
      </c>
      <c r="J8" s="152" t="str">
        <f>IFERROR(VLOOKUP(D8,DB!A:G,7,0),"")</f>
        <v/>
      </c>
      <c r="K8" s="152"/>
      <c r="L8" s="152" t="str">
        <f>IFERROR(VLOOKUP(D8,DB!A:I,9,0),"")</f>
        <v/>
      </c>
    </row>
    <row r="9" spans="1:13" ht="15.75">
      <c r="A9" s="152"/>
      <c r="B9" s="152" t="str">
        <f>IFERROR(VLOOKUP(#REF!,DB!A:K,11,0),"")</f>
        <v/>
      </c>
      <c r="C9" s="152"/>
      <c r="D9" s="170"/>
      <c r="E9" s="152"/>
      <c r="F9" s="153"/>
      <c r="G9" s="154">
        <f ca="1">IFERROR(NOW()-F9,"")</f>
        <v>45956.473725578704</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45956.473725578704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45956.473725578704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45956.473725578704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45956.473725578704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45956.473725578704</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45956.473725578704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45956.473725578704</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45956.473725578704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45956.473725578704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45956.473725578704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45956.473725578704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45956.473725578704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45956.473725578704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45956.473725578704</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45956.473725578704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45956.473725578704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45956.473725578704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45956.473725578704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45956.473725578704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45956.473725578704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45956.473725578704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45956.473725578704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45956.473725578704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45956.473725578704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45956.473725578704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45956.473725578704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45956.473725578704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45956.473725578704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45956.473725578704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45956.473725578704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45956.473725578704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45956.473725578704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45956.473725578704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45956.473725578704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45956.473725578704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45956.473725578704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45956.473725578704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45956.473725578704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45956.473725578704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45956.473725578704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45956.473725578704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45956.473725578704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45956.473725578704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45956.473725578704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45956.473725578704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45956.473725578704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45956.473725578704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45956.473725578704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45956.473725578704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45956.473725578704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45956.473725578704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45956.473725578704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45956.473725578704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45956.473725578704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45956.473725578704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45956.473725578704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45956.473725578704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45956.473725578704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45956.473725578704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45956.473725578704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45956.473725578704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45956.473725578704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45956.473725578704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45956.473725578704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45956.473725578704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45956.473725578704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45956.473725578704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45956.473725578704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45956.473725578704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45956.473725578704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45956.473725578704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45956.473725578704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45956.473725578704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45956.473725578704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45956.473725578704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45956.473725578704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45956.473725578704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45956.473725578704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45956.473725578704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45956.473725578704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45956.473725578704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45956.473725578704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45956.473725578704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45956.473725578704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45956.473725578704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45956.473725578704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45956.473725578704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45956.473725578704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45956.473725578704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45956.473725578704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45956.473725578704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45956.473725578704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45956.473725578704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45956.473725578704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45956.473725578704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45956.473725578704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45956.473725578704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45956.473725578704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45956.473725578704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45956.473725578704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45956.473725578704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45956.473725578704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45956.473725578704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45956.473725578704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45956.473725578704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45956.473725578704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45956.473725578704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45956.473725578704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45956.473725578704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45956.473725578704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45956.473725578704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45956.473725578704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45956.473725578704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45956.473725578704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45956.473725578704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45956.473725578704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45956.473725578704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45956.473725578704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45956.473725578704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45956.473725578704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45956.473725578704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45956.473725578704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45956.473725578704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45956.473725578704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45956.473725578704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45956.473725578704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45956.473725578704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45956.473725578704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45956.473725578704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45956.473725578704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45956.473725578704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45956.473725578704</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45956.473725578704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45956.473725578704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45956.473725578704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45956.473725578704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45956.473725578704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45956.473725578704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45956.473725578704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45956.473725578704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45956.473725578704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45956.473725578704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45956.473725578704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45956.473725578704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45956.473725578704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45956.473725578704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45956.473725578704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45956.473725578704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45956.473725578704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45956.473725578704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45956.473725578704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45956.473725578704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45956.473725578704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45956.473725578704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45956.473725578704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45956.473725578704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45956.473725578704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45956.473725578704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45956.473725578704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45956.473725578704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45956.473725578704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45956.473725578704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45956.473725578704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45956.473725578704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45956.473725578704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45956.473725578704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45956.473725578704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45956.473725578704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45956.473725578704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45956.473725578704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45956.473725578704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45956.473725578704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45956.473725578704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45956.473725578704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45956.473725578704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45956.473725578704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45956.473725578704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45956.473725578704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45956.473725578704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45956.473725578704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45956.473725578704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45956.473725578704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45956.473725578704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45956.473725578704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45956.473725578704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45956.473725578704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45956.473725578704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45956.473725578704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45956.473725578704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45956.473725578704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45956.473725578704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45956.473725578704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45956.473725578704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45956.473725578704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45956.473725578704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45956.473725578704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45956.473725578704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45956.473725578704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45956.473725578704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45956.473725578704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45956.473725578704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45956.473725578704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45956.473725578704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45956.473725578704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45956.473725578704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45956.473725578704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45956.473725578704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45956.473725578704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45956.473725578704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45956.473725578704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45956.473725578704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45956.473725578704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45956.473725578704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45956.473725578704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45956.473725578704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45956.473725578704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45956.473725578704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45956.473725578704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45956.473725578704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45956.473725578704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45956.473725578704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45956.473725578704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45956.473725578704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45956.473725578704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45956.473725578704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45956.473725578704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45956.473725578704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45956.473725578704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45956.473725578704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45956.473725578704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45956.473725578704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45956.473725578704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45956.473725578704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45956.473725578704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45956.473725578704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45956.473725578704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45956.473725578704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45956.473725578704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45956.473725578704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45956.473725578704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45956.473725578704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45956.473725578704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45956.473725578704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45956.473725578704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45956.473725578704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45956.473725578704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45956.473725578704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45956.473725578704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45956.473725578704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45956.473725578704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45956.473725578704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45956.473725578704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45956.473725578704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45956.473725578704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45956.473725578704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45956.473725578704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45956.473725578704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45956.473725578704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45956.473725578704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45956.473725578704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45956.473725578704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45956.473725578704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45956.473725578704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45956.473725578704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45956.473725578704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45956.473725578704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45956.473725578704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45956.473725578704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45956.473725578704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45956.473725578704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45956.473725578704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45956.473725578704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45956.473725578704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45956.473725578704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45956.473725578704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45956.473725578704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45956.473725578704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45956.473725578704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45956.473725578704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45956.473725578704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45956.473725578704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45956.473725578704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45956.473725578704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45956.473725578704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45956.473725578704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45956.473725578704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45956.473725578704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45956.473725578704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45956.473725578704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45956.473725578704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45956.473725578704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45956.473725578704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45956.473725578704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45956.473725578704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45956.473725578704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45956.473725578704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45956.473725578704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45956.473725578704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45956.473725578704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45956.473725578704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45956.473725578704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45956.473725578704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45956.473725578704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45956.473725578704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45956.473725578704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45956.473725578704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45956.473725578704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45956.473725578704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45956.473725578704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45956.473725578704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45956.473725578704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45956.473725578704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45956.473725578704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45956.473725578704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45956.473725578704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45956.473725578704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45956.473725578704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45956.473725578704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45956.473725578704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45956.473725578704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45956.473725578704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45956.473725578704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45956.473725578704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45956.473725578704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45956.473725578704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45956.473725578704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45956.473725578704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45956.473725578704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45956.473725578704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45956.473725578704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45956.473725578704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45956.473725578704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45956.473725578704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45956.473725578704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45956.473725578704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45956.473725578704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45956.473725578704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45956.473725578704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45956.473725578704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45956.473725578704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45956.473725578704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45956.473725578704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45956.473725578704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45956.473725578704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45956.473725578704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45956.473725578704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45956.473725578704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45956.473725578704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45956.473725578704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45956.473725578704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45956.473725578704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45956.473725578704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45956.473725578704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45956.473725578704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45956.473725578704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45956.473725578704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45956.473725578704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45956.473725578704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45956.473725578704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45956.473725578704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45956.473725578704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45956.473725578704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45956.473725578704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45956.473725578704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45956.473725578704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45956.473725578704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45956.473725578704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45956.473725578704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45956.473725578704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45956.473725578704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45956.473725578704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45956.473725578704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45956.473725578704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45956.473725578704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45956.473725578704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45956.473725578704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45956.473725578704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45956.473725578704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45956.473725578704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45956.473725578704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45956.473725578704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45956.473725578704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45956.473725578704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45956.473725578704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45956.473725578704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45956.473725578704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45956.473725578704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45956.473725578704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45956.473725578704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45956.473725578704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45956.473725578704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45956.473725578704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45956.473725578704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45956.473725578704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45956.473725578704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45956.473725578704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45956.473725578704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45956.473725578704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45956.473725578704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45956.473725578704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45956.473725578704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45956.473725578704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45956.473725578704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45956.473725578704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45956.473725578704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45956.473725578704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45956.473725578704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45956.473725578704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45956.473725578704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45956.473725578704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45956.473725578704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45956.473725578704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45956.473725578704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45956.473725578704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45956.473725578704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45956.473725578704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45956.473725578704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45956.473725578704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45956.473725578704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45956.473725578704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45956.473725578704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45956.473725578704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45956.473725578704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45956.473725578704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45956.473725578704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45956.473725578704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45956.473725578704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45956.473725578704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45956.473725578704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45956.473725578704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45956.473725578704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45956.473725578704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45956.473725578704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45956.473725578704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45956.473725578704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45956.473725578704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45956.473725578704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45956.473725578704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45956.473725578704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45956.473725578704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45956.473725578704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45956.473725578704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45956.473725578704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45956.473725578704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45956.473725578704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45956.473725578704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45956.473725578704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45956.473725578704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45956.473725578704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45956.473725578704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45956.473725578704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45956.473725578704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45956.473725578704</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0.36931585647835163</v>
      </c>
      <c r="H2" s="107">
        <v>45956.092986111114</v>
      </c>
      <c r="I2" s="103" t="str">
        <f>IFERROR(VLOOKUP(D2,DB!A:F,6,0),"")</f>
        <v>Generator-SG</v>
      </c>
      <c r="J2" s="102" t="str">
        <f>IFERROR(VLOOKUP(D2,DB!A:G,7,0),"")</f>
        <v>Vandalized</v>
      </c>
      <c r="K2" s="108" t="s">
        <v>39107</v>
      </c>
      <c r="L2" s="109" t="str">
        <f>IFERROR(VLOOKUP(D2,DB!A:I,9,0),"")</f>
        <v>Latis</v>
      </c>
    </row>
    <row r="3" spans="1:16383" ht="31.5" customHeight="1">
      <c r="A3" s="104" t="s">
        <v>39108</v>
      </c>
      <c r="B3" s="103" t="str">
        <f>IFERROR(VLOOKUP(D3,DB!A:K,11,0),"")</f>
        <v>R6</v>
      </c>
      <c r="C3" s="105">
        <v>2</v>
      </c>
      <c r="D3" s="103" t="s">
        <v>33604</v>
      </c>
      <c r="E3" s="106"/>
      <c r="F3" s="107"/>
      <c r="G3" s="77">
        <f ca="1">IFERROR(NOW()-F3,"-")</f>
        <v>45956.473725578704</v>
      </c>
      <c r="H3" s="107">
        <v>45956.430231481485</v>
      </c>
      <c r="I3" s="103" t="str">
        <f>IFERROR(VLOOKUP(D3,DB!A:F,6,0),"")</f>
        <v>SCECO</v>
      </c>
      <c r="J3" s="102" t="str">
        <f>IFERROR(VLOOKUP(D3,DB!A:G,7,0),"")</f>
        <v>Dead</v>
      </c>
      <c r="K3" s="108" t="s">
        <v>39109</v>
      </c>
      <c r="L3" s="109" t="str">
        <f>IFERROR(VLOOKUP(D3,DB!A:I,9,0),"")</f>
        <v>Latis</v>
      </c>
    </row>
    <row r="4" spans="1:16383" ht="31.5" customHeight="1">
      <c r="A4" s="104"/>
      <c r="B4" s="103" t="str">
        <f>IFERROR(VLOOKUP(D4,DB!A:K,11,0),"")</f>
        <v/>
      </c>
      <c r="C4" s="105"/>
      <c r="D4" s="103"/>
      <c r="E4" s="106"/>
      <c r="F4" s="107"/>
      <c r="G4" s="77">
        <f ca="1">IFERROR(NOW()-F4,"-")</f>
        <v>45956.473725578704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45956.473725578704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45956.473725578704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45956.473725578704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45956.473725578704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45956.473725578704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45956.473725578704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45956.473725578704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45956.473725578704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45956.473725578704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45956.473725578704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45956.473725578704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45956.473725578704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45956.473725578704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45956.473725578704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45956.473725578704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45956.473725578704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45956.473725578704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45956.473725578704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45956.473725578704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45956.473725578704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45956.473725578704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45956.473725578704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45956.473725578704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45956.473725578704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45956.473725578704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45956.473725578704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45956.473725578704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45956.473725578704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45956.473725578704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45956.473725578704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45956.473725578704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45956.473725578704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45956.473725578704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45956.473725578704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45956.473725578704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45956.473725578704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45956.473725578704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45956.473725578704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45956.473725578704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45956.473725578704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45956.473725578704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45956.473725578704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45956.473725578704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45956.473725578704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45956.473725578704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45956.473725578704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45956.473725578704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45956.473725578704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45956.473725578704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45956.473725578704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45956.473725578704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45956.473725578704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45956.473725578704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45956.473725578704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45956.473725578704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45956.473725578704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45956.473725578704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45956.473725578704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45956.473725578704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45956.473725578704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45956.473725578704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45956.473725578704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45956.473725578704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45956.473725578704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45956.473725578704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45956.473725578704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45956.473725578704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45956.473725578704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45956.473725578704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45956.473725578704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45956.473725578704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45956.473725578704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45956.473725578704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45956.473725578704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45956.473725578704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45956.473725578704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45956.473725578704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45956.473725578704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45956.473725578704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45956.473725578704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45956.473725578704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45956.473725578704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45956.473725578704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45956.473725578704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45956.473725578704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45956.473725578704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45956.473725578704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45956.473725578704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45956.473725578704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45956.473725578704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45956.473725578704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45956.473725578704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45956.473725578704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45956.473725578704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45956.473725578704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45956.473725578704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45956.473725578704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45956.473725578704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45956.473725578704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45956.473725578704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45956.473725578704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45956.473725578704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45956.473725578704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45956.473725578704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45956.473725578704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45956.473725578704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45956.473725578704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45956.473725578704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45956.473725578704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45956.473725578704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45956.473725578704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45956.473725578704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45956.473725578704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45956.473725578704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45956.473725578704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45956.473725578704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45956.473725578704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45956.473725578704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45956.473725578704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45956.473725578704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45956.473725578704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45956.473725578704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45956.473725578704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45956.473725578704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45956.473725578704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45956.473725578704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45956.473725578704</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2025-10-26T08:23:42Z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